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ch\Dropbox\Supply chain II\Μάθημα_12&amp;13_Ανάλυση δεδομένων\"/>
    </mc:Choice>
  </mc:AlternateContent>
  <bookViews>
    <workbookView xWindow="0" yWindow="0" windowWidth="19155" windowHeight="6435" tabRatio="853"/>
  </bookViews>
  <sheets>
    <sheet name="Pie_chart" sheetId="1" r:id="rId1"/>
    <sheet name="Doughnut_chart" sheetId="2" r:id="rId2"/>
    <sheet name="Column_chart" sheetId="3" r:id="rId3"/>
    <sheet name="Stacked_bar_chart" sheetId="4" r:id="rId4"/>
    <sheet name="Line_chart" sheetId="5" r:id="rId5"/>
    <sheet name="Line_chart_with_trend" sheetId="6" r:id="rId6"/>
    <sheet name="Scatter_chart" sheetId="7" r:id="rId7"/>
    <sheet name="Bubble_chart" sheetId="10" r:id="rId8"/>
    <sheet name="Staked area chart" sheetId="8" r:id="rId9"/>
    <sheet name="Gannt_Chart" sheetId="11" r:id="rId10"/>
    <sheet name="Indicator_chart" sheetId="12" r:id="rId11"/>
    <sheet name="Pie_chart (2)" sheetId="13" r:id="rId12"/>
  </sheets>
  <definedNames>
    <definedName name="_xlchart.v1.0" hidden="1">#REF!</definedName>
    <definedName name="_xlchart.v1.1" hidden="1">#REF!</definedName>
    <definedName name="_xlchart.v1.2" hidden="1">#REF!</definedName>
  </definedNames>
  <calcPr calcId="152511"/>
</workbook>
</file>

<file path=xl/calcChain.xml><?xml version="1.0" encoding="utf-8"?>
<calcChain xmlns="http://schemas.openxmlformats.org/spreadsheetml/2006/main">
  <c r="H11" i="12" l="1"/>
  <c r="D11" i="12"/>
  <c r="C11" i="12"/>
  <c r="B11" i="12"/>
  <c r="H10" i="12"/>
  <c r="D10" i="12"/>
  <c r="C10" i="12"/>
  <c r="B10" i="12"/>
  <c r="H9" i="12"/>
  <c r="D9" i="12"/>
  <c r="C9" i="12"/>
  <c r="B9" i="12"/>
  <c r="H8" i="12"/>
  <c r="D8" i="12"/>
  <c r="C8" i="12"/>
  <c r="B8" i="12"/>
  <c r="H7" i="12"/>
  <c r="D7" i="12"/>
  <c r="C7" i="12"/>
  <c r="B7" i="12"/>
  <c r="H6" i="12"/>
  <c r="D6" i="12"/>
  <c r="C6" i="12"/>
  <c r="B6" i="12"/>
  <c r="H5" i="12"/>
  <c r="D5" i="12"/>
  <c r="C5" i="12"/>
  <c r="B5" i="12"/>
  <c r="H4" i="12"/>
  <c r="D4" i="12"/>
  <c r="C4" i="12"/>
  <c r="B4" i="12"/>
  <c r="H3" i="12"/>
  <c r="D3" i="12"/>
  <c r="C3" i="12"/>
  <c r="B3" i="12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C3" i="8"/>
  <c r="B3" i="8"/>
  <c r="C2" i="8"/>
  <c r="B2" i="8"/>
  <c r="C11" i="10"/>
  <c r="B11" i="10"/>
  <c r="C10" i="10"/>
  <c r="B10" i="10"/>
  <c r="C9" i="10"/>
  <c r="B9" i="10"/>
  <c r="D8" i="10"/>
  <c r="C8" i="10"/>
  <c r="B8" i="10"/>
  <c r="C7" i="10"/>
  <c r="B7" i="10"/>
  <c r="C6" i="10"/>
  <c r="B6" i="10"/>
  <c r="C5" i="10"/>
  <c r="B5" i="10"/>
  <c r="C4" i="10"/>
  <c r="B4" i="10"/>
  <c r="D3" i="10"/>
  <c r="C3" i="10"/>
  <c r="B3" i="10"/>
  <c r="C2" i="10"/>
  <c r="B2" i="10"/>
  <c r="B15" i="7"/>
  <c r="C15" i="7" s="1"/>
  <c r="B14" i="7"/>
  <c r="C14" i="7" s="1"/>
  <c r="B13" i="7"/>
  <c r="C13" i="7" s="1"/>
  <c r="B12" i="7"/>
  <c r="C12" i="7" s="1"/>
  <c r="B11" i="7"/>
  <c r="C11" i="7" s="1"/>
  <c r="B10" i="7"/>
  <c r="C10" i="7" s="1"/>
  <c r="B9" i="7"/>
  <c r="C9" i="7" s="1"/>
  <c r="B8" i="7"/>
  <c r="C8" i="7" s="1"/>
  <c r="B7" i="7"/>
  <c r="C7" i="7" s="1"/>
  <c r="B6" i="7"/>
  <c r="C6" i="7" s="1"/>
  <c r="B5" i="7"/>
  <c r="C5" i="7" s="1"/>
  <c r="B4" i="7"/>
  <c r="C4" i="7" s="1"/>
  <c r="B3" i="7"/>
  <c r="C3" i="7" s="1"/>
  <c r="B2" i="7"/>
  <c r="C2" i="7" s="1"/>
  <c r="B13" i="6"/>
  <c r="B12" i="6"/>
  <c r="B11" i="6"/>
  <c r="B10" i="6"/>
  <c r="B9" i="6"/>
  <c r="B8" i="6"/>
  <c r="B7" i="6"/>
  <c r="B6" i="6"/>
  <c r="B5" i="6"/>
  <c r="B4" i="6"/>
  <c r="B3" i="6"/>
  <c r="B2" i="6"/>
  <c r="D9" i="5"/>
  <c r="C9" i="5"/>
  <c r="B9" i="5"/>
  <c r="D8" i="5"/>
  <c r="C8" i="5"/>
  <c r="B8" i="5"/>
  <c r="D7" i="5"/>
  <c r="C7" i="5"/>
  <c r="B7" i="5"/>
  <c r="D6" i="5"/>
  <c r="C6" i="5"/>
  <c r="B6" i="5"/>
  <c r="D5" i="5"/>
  <c r="C5" i="5"/>
  <c r="B5" i="5"/>
  <c r="D4" i="5"/>
  <c r="C4" i="5"/>
  <c r="B4" i="5"/>
  <c r="D3" i="5"/>
  <c r="C3" i="5"/>
  <c r="B3" i="5"/>
  <c r="D2" i="5"/>
  <c r="C2" i="5"/>
  <c r="B2" i="5"/>
  <c r="C7" i="4"/>
  <c r="C6" i="4"/>
  <c r="C5" i="4"/>
  <c r="C4" i="4"/>
  <c r="C3" i="4"/>
  <c r="C2" i="4"/>
  <c r="E3" i="12" l="1"/>
  <c r="I3" i="12" s="1"/>
  <c r="E7" i="12"/>
  <c r="I7" i="12" s="1"/>
  <c r="E11" i="12"/>
  <c r="I11" i="12" s="1"/>
  <c r="E5" i="12"/>
  <c r="I5" i="12" s="1"/>
  <c r="E4" i="12"/>
  <c r="I4" i="12" s="1"/>
  <c r="E6" i="12"/>
  <c r="I6" i="12" s="1"/>
  <c r="E8" i="12"/>
  <c r="I8" i="12" s="1"/>
  <c r="E10" i="12"/>
  <c r="I10" i="12" s="1"/>
  <c r="E9" i="12"/>
  <c r="I9" i="12" s="1"/>
</calcChain>
</file>

<file path=xl/sharedStrings.xml><?xml version="1.0" encoding="utf-8"?>
<sst xmlns="http://schemas.openxmlformats.org/spreadsheetml/2006/main" count="81" uniqueCount="74">
  <si>
    <t>Πωλητής 1</t>
  </si>
  <si>
    <t>Πωλητής 2</t>
  </si>
  <si>
    <t>Πωλητής 3</t>
  </si>
  <si>
    <t>Πωλητής 4</t>
  </si>
  <si>
    <t>Πωλητής</t>
  </si>
  <si>
    <t xml:space="preserve">Βόρεια </t>
  </si>
  <si>
    <t>Νότια</t>
  </si>
  <si>
    <t>Ανατολικά</t>
  </si>
  <si>
    <t xml:space="preserve">Δυτικά </t>
  </si>
  <si>
    <t>% επί των συνολικών πωλήσεων ανά πωλητή</t>
  </si>
  <si>
    <t>Περιοχή</t>
  </si>
  <si>
    <t>Πληθυσμός</t>
  </si>
  <si>
    <t>Εξαγωγές</t>
  </si>
  <si>
    <t>Έξοδα</t>
  </si>
  <si>
    <t>Έσοδα</t>
  </si>
  <si>
    <t>Έτος</t>
  </si>
  <si>
    <t>Χωρα 1</t>
  </si>
  <si>
    <t>Χωρα 2</t>
  </si>
  <si>
    <t>Χωρα 3</t>
  </si>
  <si>
    <t>Χωρα 4</t>
  </si>
  <si>
    <t>Χωρα 5</t>
  </si>
  <si>
    <t>Χωρα 6</t>
  </si>
  <si>
    <t>Χώρα</t>
  </si>
  <si>
    <t>Άνδρες</t>
  </si>
  <si>
    <t>Γυναίκες</t>
  </si>
  <si>
    <t>Υπολογιστές</t>
  </si>
  <si>
    <t>Ταμπλέτες</t>
  </si>
  <si>
    <t>Κινητά</t>
  </si>
  <si>
    <t>Εισαγωγές</t>
  </si>
  <si>
    <t>Περιφέρειες</t>
  </si>
  <si>
    <t>Μήνας</t>
  </si>
  <si>
    <t>Εργοστάσιο Α</t>
  </si>
  <si>
    <t>Εργοστάσιο Β</t>
  </si>
  <si>
    <t>Πληθυσμός ανά περιφέρεια</t>
  </si>
  <si>
    <t>Εργασία</t>
  </si>
  <si>
    <t>Εργασία 1</t>
  </si>
  <si>
    <t>Εργασία 2</t>
  </si>
  <si>
    <t>Εργασία 3</t>
  </si>
  <si>
    <t>Εργασία 4</t>
  </si>
  <si>
    <t>Εργασία 5</t>
  </si>
  <si>
    <t>Εργασία 6</t>
  </si>
  <si>
    <t>Εργασία 7</t>
  </si>
  <si>
    <t xml:space="preserve">Έναρξη </t>
  </si>
  <si>
    <t>Διάρκεια (μέρες)</t>
  </si>
  <si>
    <t>Περιθώριο</t>
  </si>
  <si>
    <t>Υπάλληλοι</t>
  </si>
  <si>
    <t>Υπάλληλος 1</t>
  </si>
  <si>
    <t>Υπάλληλος 2</t>
  </si>
  <si>
    <t>Υπάλληλος 3</t>
  </si>
  <si>
    <t>Υπάλληλος 4</t>
  </si>
  <si>
    <t>Υπάλληλος 5</t>
  </si>
  <si>
    <t>Υπάλληλος 6</t>
  </si>
  <si>
    <t>Υπάλληλος 7</t>
  </si>
  <si>
    <t>Υπάλληλος 8</t>
  </si>
  <si>
    <t>Υπάλληλος 9</t>
  </si>
  <si>
    <t>Παραγωγικότητα (αποθηκευτικές μονάδες/ ώρα)</t>
  </si>
  <si>
    <t>Ιανουάριος</t>
  </si>
  <si>
    <t>Φεβρουάριος</t>
  </si>
  <si>
    <t>Μάρτιος</t>
  </si>
  <si>
    <t>Πρώτο τρίμηνο</t>
  </si>
  <si>
    <t>Παραγωγικότητα τριμήνου</t>
  </si>
  <si>
    <t>Professional, Scientific and Technical Services</t>
  </si>
  <si>
    <t>Information</t>
  </si>
  <si>
    <t>Manufacturing</t>
  </si>
  <si>
    <t>Retail trade</t>
  </si>
  <si>
    <t>Sustainability and Waste Management</t>
  </si>
  <si>
    <t>Wholesale Trade</t>
  </si>
  <si>
    <t>Educational Services</t>
  </si>
  <si>
    <t>Finance and Insurance</t>
  </si>
  <si>
    <t>Accommondation and Food Services</t>
  </si>
  <si>
    <t>Health care</t>
  </si>
  <si>
    <t>Real Estate</t>
  </si>
  <si>
    <t>Construction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</si>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</sst>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17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1" applyNumberFormat="1" applyFont="1" applyAlignment="1">
      <alignment horizontal="left"/>
    </xf>
    <xf numFmtId="10" fontId="0" fillId="0" borderId="0" xfId="1" applyNumberFormat="1" applyFont="1"/>
    <xf numFmtId="0" fontId="0" fillId="0" borderId="0" xfId="0" applyAlignment="1"/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8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000"/>
              <a:t>%</a:t>
            </a:r>
            <a:r>
              <a:rPr lang="el-GR" sz="1000" baseline="0"/>
              <a:t> επί των συνολικών πωλήσεων ανά πωλητή</a:t>
            </a:r>
            <a:endParaRPr lang="en-GB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7640347222222222"/>
          <c:y val="0.19255486111111111"/>
          <c:w val="0.64467326388888901"/>
          <c:h val="0.644673263888889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F8-46FD-B982-0082E6FA2FD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F8-46FD-B982-0082E6FA2FD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4F8-46FD-B982-0082E6FA2FD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4F8-46FD-B982-0082E6FA2F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Pie_chart!$A$2:$A$5</c:f>
              <c:strCache>
                <c:ptCount val="4"/>
                <c:pt idx="0">
                  <c:v>Πωλητής 1</c:v>
                </c:pt>
                <c:pt idx="1">
                  <c:v>Πωλητής 2</c:v>
                </c:pt>
                <c:pt idx="2">
                  <c:v>Πωλητής 3</c:v>
                </c:pt>
                <c:pt idx="3">
                  <c:v>Πωλητής 4</c:v>
                </c:pt>
              </c:strCache>
            </c:strRef>
          </c:cat>
          <c:val>
            <c:numRef>
              <c:f>Pie_chart!$B$2:$B$5</c:f>
              <c:numCache>
                <c:formatCode>0%</c:formatCode>
                <c:ptCount val="4"/>
                <c:pt idx="0">
                  <c:v>0.3</c:v>
                </c:pt>
                <c:pt idx="1">
                  <c:v>0.1</c:v>
                </c:pt>
                <c:pt idx="2">
                  <c:v>0.5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4F8-46FD-B982-0082E6FA2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000"/>
              <a:t>%</a:t>
            </a:r>
            <a:r>
              <a:rPr lang="el-GR" sz="1000" baseline="0"/>
              <a:t> κατανομή πληθυσμού</a:t>
            </a:r>
            <a:r>
              <a:rPr lang="en-US" sz="1000" baseline="0"/>
              <a:t> </a:t>
            </a:r>
            <a:r>
              <a:rPr lang="el-GR" sz="1000" baseline="0"/>
              <a:t>και εξαγωγών ανά περιοχή </a:t>
            </a:r>
            <a:endParaRPr lang="en-GB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7640347222222222"/>
          <c:y val="0.19255486111111111"/>
          <c:w val="0.64467326388888901"/>
          <c:h val="0.64467326388888901"/>
        </c:manualLayout>
      </c:layout>
      <c:doughnutChart>
        <c:varyColors val="1"/>
        <c:ser>
          <c:idx val="1"/>
          <c:order val="0"/>
          <c:tx>
            <c:strRef>
              <c:f>Doughnut_chart!$C$1</c:f>
              <c:strCache>
                <c:ptCount val="1"/>
                <c:pt idx="0">
                  <c:v>Εξαγωγές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1D-4515-ADED-F37706365C1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1D-4515-ADED-F37706365C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1D-4515-ADED-F37706365C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11D-4515-ADED-F37706365C1E}"/>
              </c:ext>
            </c:extLst>
          </c:dPt>
          <c:dLbls>
            <c:dLbl>
              <c:idx val="0"/>
              <c:layout>
                <c:manualLayout>
                  <c:x val="-8.3784722222222219E-2"/>
                  <c:y val="0.1014236111111111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1D-4515-ADED-F37706365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868055555555555E-2"/>
                  <c:y val="-6.17361111111111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11D-4515-ADED-F37706365C1E}"/>
                </c:ext>
                <c:ext xmlns:c15="http://schemas.microsoft.com/office/drawing/2012/chart" uri="{CE6537A1-D6FC-4f65-9D91-7224C49458BB}">
                  <c15:layout>
                    <c:manualLayout>
                      <c:w val="0.15727256944444445"/>
                      <c:h val="8.8591319444444441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1024305555555559"/>
                  <c:y val="2.645833333333333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11D-4515-ADED-F37706365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4097222222222142E-2"/>
                  <c:y val="8.378472222222221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11D-4515-ADED-F37706365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Doughnut_chart!$C$2:$C$5</c:f>
              <c:numCache>
                <c:formatCode>0%</c:formatCode>
                <c:ptCount val="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11D-4515-ADED-F37706365C1E}"/>
            </c:ext>
          </c:extLst>
        </c:ser>
        <c:ser>
          <c:idx val="0"/>
          <c:order val="1"/>
          <c:tx>
            <c:strRef>
              <c:f>Doughnut_chart!$B$1</c:f>
              <c:strCache>
                <c:ptCount val="1"/>
                <c:pt idx="0">
                  <c:v>Πληθυσμός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11D-4515-ADED-F37706365C1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11D-4515-ADED-F37706365C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11D-4515-ADED-F37706365C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11D-4515-ADED-F37706365C1E}"/>
              </c:ext>
            </c:extLst>
          </c:dPt>
          <c:dLbls>
            <c:dLbl>
              <c:idx val="0"/>
              <c:layout>
                <c:manualLayout>
                  <c:x val="0.21607638888888889"/>
                  <c:y val="-6.17361111111111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11D-4515-ADED-F37706365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175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11D-4515-ADED-F37706365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694444444444444"/>
                  <c:y val="5.73263888888888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11D-4515-ADED-F37706365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33072916666666669"/>
                  <c:y val="-2.20486111111111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11D-4515-ADED-F37706365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Doughnut_chart!$A$2:$A$5</c:f>
              <c:strCache>
                <c:ptCount val="4"/>
                <c:pt idx="0">
                  <c:v>Βόρεια </c:v>
                </c:pt>
                <c:pt idx="1">
                  <c:v>Νότια</c:v>
                </c:pt>
                <c:pt idx="2">
                  <c:v>Ανατολικά</c:v>
                </c:pt>
                <c:pt idx="3">
                  <c:v>Δυτικά </c:v>
                </c:pt>
              </c:strCache>
            </c:strRef>
          </c:cat>
          <c:val>
            <c:numRef>
              <c:f>Doughnut_chart!$B$2:$B$5</c:f>
              <c:numCache>
                <c:formatCode>0%</c:formatCode>
                <c:ptCount val="4"/>
                <c:pt idx="0">
                  <c:v>0.25</c:v>
                </c:pt>
                <c:pt idx="1">
                  <c:v>0.7</c:v>
                </c:pt>
                <c:pt idx="2">
                  <c:v>0.1</c:v>
                </c:pt>
                <c:pt idx="3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11D-4515-ADED-F37706365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000"/>
              <a:t>Έσοδα</a:t>
            </a:r>
            <a:r>
              <a:rPr lang="el-GR" sz="1000" baseline="0"/>
              <a:t> - Έξοδα</a:t>
            </a:r>
            <a:endParaRPr lang="en-GB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8489583333333334"/>
          <c:y val="0.15032743055555559"/>
          <c:w val="0.76659722222222226"/>
          <c:h val="0.633272569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Column_chart!$B$1</c:f>
              <c:strCache>
                <c:ptCount val="1"/>
                <c:pt idx="0">
                  <c:v>Έσοδα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Column_chart!$A$2:$A$8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Column_chart!$B$2:$B$8</c:f>
              <c:numCache>
                <c:formatCode>#,##0\ [$€-1]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3000</c:v>
                </c:pt>
                <c:pt idx="5">
                  <c:v>5000</c:v>
                </c:pt>
                <c:pt idx="6">
                  <c:v>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A4-4CD0-9ECE-DF9B1AD70BF9}"/>
            </c:ext>
          </c:extLst>
        </c:ser>
        <c:ser>
          <c:idx val="1"/>
          <c:order val="1"/>
          <c:tx>
            <c:strRef>
              <c:f>Column_chart!$C$1</c:f>
              <c:strCache>
                <c:ptCount val="1"/>
                <c:pt idx="0">
                  <c:v>Έξοδα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Column_chart!$A$2:$A$8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Column_chart!$C$2:$C$8</c:f>
              <c:numCache>
                <c:formatCode>#,##0\ [$€-1]</c:formatCode>
                <c:ptCount val="7"/>
                <c:pt idx="0">
                  <c:v>500</c:v>
                </c:pt>
                <c:pt idx="1">
                  <c:v>2500</c:v>
                </c:pt>
                <c:pt idx="2">
                  <c:v>3500</c:v>
                </c:pt>
                <c:pt idx="3">
                  <c:v>3000</c:v>
                </c:pt>
                <c:pt idx="4">
                  <c:v>2000</c:v>
                </c:pt>
                <c:pt idx="5">
                  <c:v>4000</c:v>
                </c:pt>
                <c:pt idx="6">
                  <c:v>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A4-4CD0-9ECE-DF9B1AD70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627536"/>
        <c:axId val="235628096"/>
      </c:barChart>
      <c:catAx>
        <c:axId val="23562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5628096"/>
        <c:crosses val="autoZero"/>
        <c:auto val="1"/>
        <c:lblAlgn val="ctr"/>
        <c:lblOffset val="100"/>
        <c:noMultiLvlLbl val="0"/>
      </c:catAx>
      <c:valAx>
        <c:axId val="235628096"/>
        <c:scaling>
          <c:orientation val="minMax"/>
        </c:scaling>
        <c:delete val="0"/>
        <c:axPos val="l"/>
        <c:numFmt formatCode="#,##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562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000"/>
              <a:t>Κανανομή πληθυσμού</a:t>
            </a:r>
            <a:r>
              <a:rPr lang="el-GR" sz="1000" baseline="0"/>
              <a:t> ανά γένος</a:t>
            </a:r>
            <a:endParaRPr lang="en-GB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8489583333333334"/>
          <c:y val="0.15032743055555559"/>
          <c:w val="0.76659722222222226"/>
          <c:h val="0.633272569444444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Stacked_bar_chart!$B$1</c:f>
              <c:strCache>
                <c:ptCount val="1"/>
                <c:pt idx="0">
                  <c:v>Άνδρες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Stacked_bar_chart!$A$2:$A$7</c:f>
              <c:strCache>
                <c:ptCount val="6"/>
                <c:pt idx="0">
                  <c:v>Χωρα 1</c:v>
                </c:pt>
                <c:pt idx="1">
                  <c:v>Χωρα 2</c:v>
                </c:pt>
                <c:pt idx="2">
                  <c:v>Χωρα 3</c:v>
                </c:pt>
                <c:pt idx="3">
                  <c:v>Χωρα 4</c:v>
                </c:pt>
                <c:pt idx="4">
                  <c:v>Χωρα 5</c:v>
                </c:pt>
                <c:pt idx="5">
                  <c:v>Χωρα 6</c:v>
                </c:pt>
              </c:strCache>
            </c:strRef>
          </c:cat>
          <c:val>
            <c:numRef>
              <c:f>Stacked_bar_chart!$B$2:$B$7</c:f>
              <c:numCache>
                <c:formatCode>0%</c:formatCode>
                <c:ptCount val="6"/>
                <c:pt idx="0">
                  <c:v>0.2</c:v>
                </c:pt>
                <c:pt idx="1">
                  <c:v>0.3</c:v>
                </c:pt>
                <c:pt idx="2">
                  <c:v>0.5</c:v>
                </c:pt>
                <c:pt idx="3">
                  <c:v>0.4</c:v>
                </c:pt>
                <c:pt idx="4">
                  <c:v>0.7</c:v>
                </c:pt>
                <c:pt idx="5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AC-4BCF-B924-45E421A9ABBA}"/>
            </c:ext>
          </c:extLst>
        </c:ser>
        <c:ser>
          <c:idx val="1"/>
          <c:order val="1"/>
          <c:tx>
            <c:strRef>
              <c:f>Stacked_bar_chart!$C$1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Stacked_bar_chart!$A$2:$A$7</c:f>
              <c:strCache>
                <c:ptCount val="6"/>
                <c:pt idx="0">
                  <c:v>Χωρα 1</c:v>
                </c:pt>
                <c:pt idx="1">
                  <c:v>Χωρα 2</c:v>
                </c:pt>
                <c:pt idx="2">
                  <c:v>Χωρα 3</c:v>
                </c:pt>
                <c:pt idx="3">
                  <c:v>Χωρα 4</c:v>
                </c:pt>
                <c:pt idx="4">
                  <c:v>Χωρα 5</c:v>
                </c:pt>
                <c:pt idx="5">
                  <c:v>Χωρα 6</c:v>
                </c:pt>
              </c:strCache>
            </c:strRef>
          </c:cat>
          <c:val>
            <c:numRef>
              <c:f>Stacked_bar_chart!$C$2:$C$7</c:f>
              <c:numCache>
                <c:formatCode>0%</c:formatCode>
                <c:ptCount val="6"/>
                <c:pt idx="0">
                  <c:v>0.8</c:v>
                </c:pt>
                <c:pt idx="1">
                  <c:v>0.7</c:v>
                </c:pt>
                <c:pt idx="2">
                  <c:v>0.5</c:v>
                </c:pt>
                <c:pt idx="3">
                  <c:v>0.6</c:v>
                </c:pt>
                <c:pt idx="4">
                  <c:v>0.30000000000000004</c:v>
                </c:pt>
                <c:pt idx="5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AC-4BCF-B924-45E421A9A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34861664"/>
        <c:axId val="234862224"/>
      </c:barChart>
      <c:catAx>
        <c:axId val="23486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4862224"/>
        <c:crosses val="autoZero"/>
        <c:auto val="1"/>
        <c:lblAlgn val="ctr"/>
        <c:lblOffset val="100"/>
        <c:noMultiLvlLbl val="0"/>
      </c:catAx>
      <c:valAx>
        <c:axId val="2348622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48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000"/>
              <a:t>Πωλήσεις</a:t>
            </a:r>
            <a:r>
              <a:rPr lang="el-GR" sz="1000" baseline="0"/>
              <a:t> ανά έτος</a:t>
            </a:r>
            <a:endParaRPr lang="en-GB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8489583333333334"/>
          <c:y val="0.15032743055555559"/>
          <c:w val="0.76659722222222226"/>
          <c:h val="0.63327256944444443"/>
        </c:manualLayout>
      </c:layout>
      <c:lineChart>
        <c:grouping val="standard"/>
        <c:varyColors val="0"/>
        <c:ser>
          <c:idx val="1"/>
          <c:order val="0"/>
          <c:tx>
            <c:strRef>
              <c:f>Line_chart!$B$1</c:f>
              <c:strCache>
                <c:ptCount val="1"/>
                <c:pt idx="0">
                  <c:v>Υπολογιστές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numRef>
              <c:f>Line_chart!$A$2:$A$9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Line_chart!$B$2:$B$9</c:f>
              <c:numCache>
                <c:formatCode>0</c:formatCode>
                <c:ptCount val="8"/>
                <c:pt idx="0">
                  <c:v>1060</c:v>
                </c:pt>
                <c:pt idx="1">
                  <c:v>1259</c:v>
                </c:pt>
                <c:pt idx="2">
                  <c:v>1272</c:v>
                </c:pt>
                <c:pt idx="3">
                  <c:v>1348</c:v>
                </c:pt>
                <c:pt idx="4">
                  <c:v>1249</c:v>
                </c:pt>
                <c:pt idx="5">
                  <c:v>1263</c:v>
                </c:pt>
                <c:pt idx="6">
                  <c:v>1488</c:v>
                </c:pt>
                <c:pt idx="7">
                  <c:v>1308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BB-4624-A9C4-076E429E2BE2}"/>
            </c:ext>
          </c:extLst>
        </c:ser>
        <c:ser>
          <c:idx val="2"/>
          <c:order val="1"/>
          <c:tx>
            <c:strRef>
              <c:f>Line_chart!$C$1</c:f>
              <c:strCache>
                <c:ptCount val="1"/>
                <c:pt idx="0">
                  <c:v>Ταμπλέτες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numRef>
              <c:f>Line_chart!$A$2:$A$9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Line_chart!$C$2:$C$9</c:f>
              <c:numCache>
                <c:formatCode>0</c:formatCode>
                <c:ptCount val="8"/>
                <c:pt idx="0">
                  <c:v>1789</c:v>
                </c:pt>
                <c:pt idx="1">
                  <c:v>1711</c:v>
                </c:pt>
                <c:pt idx="2">
                  <c:v>1598</c:v>
                </c:pt>
                <c:pt idx="3">
                  <c:v>1542</c:v>
                </c:pt>
                <c:pt idx="4">
                  <c:v>1783</c:v>
                </c:pt>
                <c:pt idx="5">
                  <c:v>1563</c:v>
                </c:pt>
                <c:pt idx="6">
                  <c:v>1694</c:v>
                </c:pt>
                <c:pt idx="7">
                  <c:v>1713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BB-4624-A9C4-076E429E2BE2}"/>
            </c:ext>
          </c:extLst>
        </c:ser>
        <c:ser>
          <c:idx val="3"/>
          <c:order val="2"/>
          <c:tx>
            <c:strRef>
              <c:f>Line_chart!$D$1</c:f>
              <c:strCache>
                <c:ptCount val="1"/>
                <c:pt idx="0">
                  <c:v>Κινητά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85000"/>
                  </a:schemeClr>
                </a:solidFill>
              </a:ln>
              <a:effectLst/>
            </c:spPr>
          </c:marker>
          <c:cat>
            <c:numRef>
              <c:f>Line_chart!$A$2:$A$9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Line_chart!$D$2:$D$9</c:f>
              <c:numCache>
                <c:formatCode>0</c:formatCode>
                <c:ptCount val="8"/>
                <c:pt idx="0">
                  <c:v>143</c:v>
                </c:pt>
                <c:pt idx="1">
                  <c:v>331</c:v>
                </c:pt>
                <c:pt idx="2">
                  <c:v>184</c:v>
                </c:pt>
                <c:pt idx="3">
                  <c:v>307</c:v>
                </c:pt>
                <c:pt idx="4">
                  <c:v>63</c:v>
                </c:pt>
                <c:pt idx="5">
                  <c:v>52</c:v>
                </c:pt>
                <c:pt idx="6">
                  <c:v>155</c:v>
                </c:pt>
                <c:pt idx="7">
                  <c:v>187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BB-4624-A9C4-076E429E2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66144"/>
        <c:axId val="234866704"/>
      </c:lineChart>
      <c:catAx>
        <c:axId val="2348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4866704"/>
        <c:crosses val="autoZero"/>
        <c:auto val="1"/>
        <c:lblAlgn val="ctr"/>
        <c:lblOffset val="100"/>
        <c:noMultiLvlLbl val="0"/>
      </c:catAx>
      <c:valAx>
        <c:axId val="23486670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486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000" baseline="0"/>
              <a:t>Έσοδα ανά έτος</a:t>
            </a:r>
            <a:endParaRPr lang="en-GB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8489583333333334"/>
          <c:y val="0.15032743055555559"/>
          <c:w val="0.76659722222222226"/>
          <c:h val="0.63327256944444443"/>
        </c:manualLayout>
      </c:layout>
      <c:lineChart>
        <c:grouping val="standard"/>
        <c:varyColors val="0"/>
        <c:ser>
          <c:idx val="2"/>
          <c:order val="0"/>
          <c:tx>
            <c:strRef>
              <c:f>Line_chart_with_trend!$B$1</c:f>
              <c:strCache>
                <c:ptCount val="1"/>
                <c:pt idx="0">
                  <c:v>Έσοδα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Line_chart_with_trend!$A$2:$A$13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Line_chart_with_trend!$B$2:$B$13</c:f>
              <c:numCache>
                <c:formatCode>#,##0\ [$€-1]</c:formatCode>
                <c:ptCount val="12"/>
                <c:pt idx="0">
                  <c:v>1555</c:v>
                </c:pt>
                <c:pt idx="1">
                  <c:v>1573</c:v>
                </c:pt>
                <c:pt idx="2">
                  <c:v>851</c:v>
                </c:pt>
                <c:pt idx="3">
                  <c:v>677</c:v>
                </c:pt>
                <c:pt idx="4">
                  <c:v>1426</c:v>
                </c:pt>
                <c:pt idx="5">
                  <c:v>1870</c:v>
                </c:pt>
                <c:pt idx="6">
                  <c:v>1460</c:v>
                </c:pt>
                <c:pt idx="7">
                  <c:v>854</c:v>
                </c:pt>
                <c:pt idx="8">
                  <c:v>1694</c:v>
                </c:pt>
                <c:pt idx="9">
                  <c:v>1965</c:v>
                </c:pt>
                <c:pt idx="10">
                  <c:v>1586</c:v>
                </c:pt>
                <c:pt idx="11">
                  <c:v>1416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12-4F57-A96E-74501EBBE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23808"/>
        <c:axId val="235124368"/>
      </c:lineChart>
      <c:catAx>
        <c:axId val="23512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5124368"/>
        <c:crosses val="autoZero"/>
        <c:auto val="1"/>
        <c:lblAlgn val="ctr"/>
        <c:lblOffset val="100"/>
        <c:noMultiLvlLbl val="0"/>
      </c:catAx>
      <c:valAx>
        <c:axId val="235124368"/>
        <c:scaling>
          <c:orientation val="minMax"/>
        </c:scaling>
        <c:delete val="0"/>
        <c:axPos val="l"/>
        <c:numFmt formatCode="#,##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512380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000"/>
              <a:t>Εισαγωγές - εξαγωγές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21696284722222223"/>
          <c:y val="0.17171296296296296"/>
          <c:w val="0.71729652777777775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Scatter_chart!$A$1</c:f>
              <c:strCache>
                <c:ptCount val="1"/>
                <c:pt idx="0">
                  <c:v>Περιφέρειες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Scatter_chart!$B$2:$B$15</c:f>
              <c:numCache>
                <c:formatCode>General</c:formatCode>
                <c:ptCount val="14"/>
                <c:pt idx="0">
                  <c:v>32</c:v>
                </c:pt>
                <c:pt idx="1">
                  <c:v>59</c:v>
                </c:pt>
                <c:pt idx="2">
                  <c:v>1</c:v>
                </c:pt>
                <c:pt idx="3">
                  <c:v>60</c:v>
                </c:pt>
                <c:pt idx="4">
                  <c:v>13</c:v>
                </c:pt>
                <c:pt idx="5">
                  <c:v>1220</c:v>
                </c:pt>
                <c:pt idx="6">
                  <c:v>1694</c:v>
                </c:pt>
                <c:pt idx="7">
                  <c:v>1251</c:v>
                </c:pt>
                <c:pt idx="8">
                  <c:v>1200</c:v>
                </c:pt>
                <c:pt idx="9">
                  <c:v>1167</c:v>
                </c:pt>
                <c:pt idx="10">
                  <c:v>3941</c:v>
                </c:pt>
                <c:pt idx="11">
                  <c:v>3914</c:v>
                </c:pt>
                <c:pt idx="12">
                  <c:v>3745</c:v>
                </c:pt>
                <c:pt idx="13">
                  <c:v>3580</c:v>
                </c:pt>
              </c:numCache>
            </c:numRef>
          </c:xVal>
          <c:yVal>
            <c:numRef>
              <c:f>Scatter_chart!$C$2:$C$15</c:f>
              <c:numCache>
                <c:formatCode>General</c:formatCode>
                <c:ptCount val="14"/>
                <c:pt idx="0">
                  <c:v>35</c:v>
                </c:pt>
                <c:pt idx="1">
                  <c:v>52</c:v>
                </c:pt>
                <c:pt idx="2">
                  <c:v>1</c:v>
                </c:pt>
                <c:pt idx="3">
                  <c:v>71</c:v>
                </c:pt>
                <c:pt idx="4">
                  <c:v>12</c:v>
                </c:pt>
                <c:pt idx="5">
                  <c:v>864</c:v>
                </c:pt>
                <c:pt idx="6">
                  <c:v>2162</c:v>
                </c:pt>
                <c:pt idx="7">
                  <c:v>1152</c:v>
                </c:pt>
                <c:pt idx="8">
                  <c:v>1496</c:v>
                </c:pt>
                <c:pt idx="9">
                  <c:v>965</c:v>
                </c:pt>
                <c:pt idx="10">
                  <c:v>4670</c:v>
                </c:pt>
                <c:pt idx="11">
                  <c:v>4904</c:v>
                </c:pt>
                <c:pt idx="12">
                  <c:v>3772</c:v>
                </c:pt>
                <c:pt idx="13">
                  <c:v>4296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D3-4CE2-8FB4-B644D5534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126608"/>
        <c:axId val="235127168"/>
      </c:scatterChart>
      <c:valAx>
        <c:axId val="23512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Εισαγωγές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5127168"/>
        <c:crosses val="autoZero"/>
        <c:crossBetween val="midCat"/>
      </c:valAx>
      <c:valAx>
        <c:axId val="235127168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Εξαγωγές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5126608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21805555555562"/>
          <c:y val="0.91979131944444448"/>
          <c:w val="0.24420381944444444"/>
          <c:h val="6.9088541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000"/>
              <a:t>Εισαγωγές - εξαγωγές - Πληθυσμός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7.2021874999999999E-2"/>
          <c:y val="0.17171284722222224"/>
          <c:w val="0.84580208333333351"/>
          <c:h val="0.62271617089530473"/>
        </c:manualLayout>
      </c:layout>
      <c:bubbleChart>
        <c:varyColors val="0"/>
        <c:ser>
          <c:idx val="0"/>
          <c:order val="0"/>
          <c:tx>
            <c:strRef>
              <c:f>Bubble_chart!$D$1</c:f>
              <c:strCache>
                <c:ptCount val="1"/>
                <c:pt idx="0">
                  <c:v>Πληθυσμός ανά περιφέρεια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xVal>
            <c:numRef>
              <c:f>Bubble_chart!$B$2:$B$11</c:f>
              <c:numCache>
                <c:formatCode>#,##0</c:formatCode>
                <c:ptCount val="10"/>
                <c:pt idx="0">
                  <c:v>3734</c:v>
                </c:pt>
                <c:pt idx="1">
                  <c:v>7805</c:v>
                </c:pt>
                <c:pt idx="2">
                  <c:v>9071</c:v>
                </c:pt>
                <c:pt idx="3">
                  <c:v>4737</c:v>
                </c:pt>
                <c:pt idx="4">
                  <c:v>7903</c:v>
                </c:pt>
                <c:pt idx="5">
                  <c:v>13516</c:v>
                </c:pt>
                <c:pt idx="6">
                  <c:v>19479</c:v>
                </c:pt>
                <c:pt idx="7">
                  <c:v>13287</c:v>
                </c:pt>
                <c:pt idx="8">
                  <c:v>17695</c:v>
                </c:pt>
                <c:pt idx="9">
                  <c:v>19231</c:v>
                </c:pt>
              </c:numCache>
            </c:numRef>
          </c:xVal>
          <c:yVal>
            <c:numRef>
              <c:f>Bubble_chart!$C$2:$C$11</c:f>
              <c:numCache>
                <c:formatCode>#,##0</c:formatCode>
                <c:ptCount val="10"/>
                <c:pt idx="0">
                  <c:v>1219</c:v>
                </c:pt>
                <c:pt idx="1">
                  <c:v>1991</c:v>
                </c:pt>
                <c:pt idx="2">
                  <c:v>1216</c:v>
                </c:pt>
                <c:pt idx="3">
                  <c:v>1425</c:v>
                </c:pt>
                <c:pt idx="4">
                  <c:v>1838</c:v>
                </c:pt>
                <c:pt idx="5">
                  <c:v>13953</c:v>
                </c:pt>
                <c:pt idx="6">
                  <c:v>17889</c:v>
                </c:pt>
                <c:pt idx="7">
                  <c:v>11664</c:v>
                </c:pt>
                <c:pt idx="8">
                  <c:v>19662</c:v>
                </c:pt>
                <c:pt idx="9">
                  <c:v>18951</c:v>
                </c:pt>
              </c:numCache>
            </c:numRef>
          </c:yVal>
          <c:bubbleSize>
            <c:numRef>
              <c:f>Bubble_chart!$D$2:$D$11</c:f>
              <c:numCache>
                <c:formatCode>#,##0</c:formatCode>
                <c:ptCount val="10"/>
                <c:pt idx="0">
                  <c:v>100000</c:v>
                </c:pt>
                <c:pt idx="1">
                  <c:v>600000</c:v>
                </c:pt>
                <c:pt idx="2">
                  <c:v>200000</c:v>
                </c:pt>
                <c:pt idx="3">
                  <c:v>500000</c:v>
                </c:pt>
                <c:pt idx="4">
                  <c:v>1000000</c:v>
                </c:pt>
                <c:pt idx="5">
                  <c:v>1000000</c:v>
                </c:pt>
                <c:pt idx="6">
                  <c:v>2000000</c:v>
                </c:pt>
                <c:pt idx="7">
                  <c:v>5000000</c:v>
                </c:pt>
                <c:pt idx="8">
                  <c:v>3000000</c:v>
                </c:pt>
                <c:pt idx="9">
                  <c:v>7000000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DF-4EF5-97CE-EE6357742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sizeRepresents val="w"/>
        <c:axId val="235129408"/>
        <c:axId val="235129968"/>
      </c:bubbleChart>
      <c:valAx>
        <c:axId val="23512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Εισαγωγές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5129968"/>
        <c:crosses val="autoZero"/>
        <c:crossBetween val="midCat"/>
      </c:valAx>
      <c:valAx>
        <c:axId val="2351299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Εξαγωγές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3.7381944444444424E-3"/>
              <c:y val="0.3574491268519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5129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678055555555569"/>
          <c:y val="0.94624965277777773"/>
          <c:w val="0.47880972222222223"/>
          <c:h val="5.3750347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000"/>
              <a:t>Συνολική</a:t>
            </a:r>
            <a:r>
              <a:rPr lang="el-GR" sz="1000" baseline="0"/>
              <a:t> παραγωγή</a:t>
            </a:r>
            <a:endParaRPr lang="en-GB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21566215277777778"/>
          <c:y val="0.16355659722222221"/>
          <c:w val="0.7259461805555556"/>
          <c:h val="0.59643645833333325"/>
        </c:manualLayout>
      </c:layout>
      <c:areaChart>
        <c:grouping val="stacked"/>
        <c:varyColors val="0"/>
        <c:ser>
          <c:idx val="1"/>
          <c:order val="0"/>
          <c:tx>
            <c:strRef>
              <c:f>'Staked area chart'!$C$1</c:f>
              <c:strCache>
                <c:ptCount val="1"/>
                <c:pt idx="0">
                  <c:v>Εργοστάσιο Β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cat>
            <c:numRef>
              <c:f>'Staked area chart'!$A$2:$A$25</c:f>
              <c:numCache>
                <c:formatCode>mmm\-yy</c:formatCode>
                <c:ptCount val="2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</c:numCache>
            </c:numRef>
          </c:cat>
          <c:val>
            <c:numRef>
              <c:f>'Staked area chart'!$C$2:$C$25</c:f>
              <c:numCache>
                <c:formatCode>General</c:formatCode>
                <c:ptCount val="24"/>
                <c:pt idx="0">
                  <c:v>487</c:v>
                </c:pt>
                <c:pt idx="1">
                  <c:v>300</c:v>
                </c:pt>
                <c:pt idx="2">
                  <c:v>334</c:v>
                </c:pt>
                <c:pt idx="3">
                  <c:v>465</c:v>
                </c:pt>
                <c:pt idx="4">
                  <c:v>397</c:v>
                </c:pt>
                <c:pt idx="5">
                  <c:v>321</c:v>
                </c:pt>
                <c:pt idx="6">
                  <c:v>498</c:v>
                </c:pt>
                <c:pt idx="7">
                  <c:v>369</c:v>
                </c:pt>
                <c:pt idx="8">
                  <c:v>352</c:v>
                </c:pt>
                <c:pt idx="9">
                  <c:v>486</c:v>
                </c:pt>
                <c:pt idx="10">
                  <c:v>464</c:v>
                </c:pt>
                <c:pt idx="11">
                  <c:v>494</c:v>
                </c:pt>
                <c:pt idx="12">
                  <c:v>457</c:v>
                </c:pt>
                <c:pt idx="13">
                  <c:v>406</c:v>
                </c:pt>
                <c:pt idx="14">
                  <c:v>453</c:v>
                </c:pt>
                <c:pt idx="15">
                  <c:v>440</c:v>
                </c:pt>
                <c:pt idx="16">
                  <c:v>387</c:v>
                </c:pt>
                <c:pt idx="17">
                  <c:v>351</c:v>
                </c:pt>
                <c:pt idx="18">
                  <c:v>465</c:v>
                </c:pt>
                <c:pt idx="19">
                  <c:v>386</c:v>
                </c:pt>
                <c:pt idx="20">
                  <c:v>310</c:v>
                </c:pt>
                <c:pt idx="21">
                  <c:v>377</c:v>
                </c:pt>
                <c:pt idx="22">
                  <c:v>363</c:v>
                </c:pt>
                <c:pt idx="23">
                  <c:v>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B9-4890-96E0-8E203DACFD85}"/>
            </c:ext>
          </c:extLst>
        </c:ser>
        <c:ser>
          <c:idx val="0"/>
          <c:order val="1"/>
          <c:tx>
            <c:strRef>
              <c:f>'Staked area chart'!$B$1</c:f>
              <c:strCache>
                <c:ptCount val="1"/>
                <c:pt idx="0">
                  <c:v>Εργοστάσιο Α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cat>
            <c:numRef>
              <c:f>'Staked area chart'!$A$2:$A$25</c:f>
              <c:numCache>
                <c:formatCode>mmm\-yy</c:formatCode>
                <c:ptCount val="2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</c:numCache>
            </c:numRef>
          </c:cat>
          <c:val>
            <c:numRef>
              <c:f>'Staked area chart'!$B$2:$B$25</c:f>
              <c:numCache>
                <c:formatCode>General</c:formatCode>
                <c:ptCount val="24"/>
                <c:pt idx="0">
                  <c:v>337</c:v>
                </c:pt>
                <c:pt idx="1">
                  <c:v>447</c:v>
                </c:pt>
                <c:pt idx="2">
                  <c:v>473</c:v>
                </c:pt>
                <c:pt idx="3">
                  <c:v>429</c:v>
                </c:pt>
                <c:pt idx="4">
                  <c:v>352</c:v>
                </c:pt>
                <c:pt idx="5">
                  <c:v>443</c:v>
                </c:pt>
                <c:pt idx="6">
                  <c:v>457</c:v>
                </c:pt>
                <c:pt idx="7">
                  <c:v>500</c:v>
                </c:pt>
                <c:pt idx="8">
                  <c:v>426</c:v>
                </c:pt>
                <c:pt idx="9">
                  <c:v>316</c:v>
                </c:pt>
                <c:pt idx="10">
                  <c:v>309</c:v>
                </c:pt>
                <c:pt idx="11">
                  <c:v>363</c:v>
                </c:pt>
                <c:pt idx="12">
                  <c:v>431</c:v>
                </c:pt>
                <c:pt idx="13">
                  <c:v>485</c:v>
                </c:pt>
                <c:pt idx="14">
                  <c:v>372</c:v>
                </c:pt>
                <c:pt idx="15">
                  <c:v>437</c:v>
                </c:pt>
                <c:pt idx="16">
                  <c:v>416</c:v>
                </c:pt>
                <c:pt idx="17">
                  <c:v>406</c:v>
                </c:pt>
                <c:pt idx="18">
                  <c:v>355</c:v>
                </c:pt>
                <c:pt idx="19">
                  <c:v>464</c:v>
                </c:pt>
                <c:pt idx="20">
                  <c:v>384</c:v>
                </c:pt>
                <c:pt idx="21">
                  <c:v>345</c:v>
                </c:pt>
                <c:pt idx="22">
                  <c:v>437</c:v>
                </c:pt>
                <c:pt idx="23">
                  <c:v>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B9-4890-96E0-8E203DACF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306624"/>
        <c:axId val="352307184"/>
      </c:areaChart>
      <c:dateAx>
        <c:axId val="3523066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52307184"/>
        <c:crosses val="autoZero"/>
        <c:auto val="1"/>
        <c:lblOffset val="100"/>
        <c:baseTimeUnit val="months"/>
      </c:dateAx>
      <c:valAx>
        <c:axId val="352307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800"/>
                  <a:t>Μονάδες</a:t>
                </a:r>
                <a:r>
                  <a:rPr lang="el-GR" sz="800" baseline="0"/>
                  <a:t> προϊόντων</a:t>
                </a:r>
                <a:endParaRPr lang="en-GB" sz="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52306624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400416666666663"/>
          <c:y val="0.9064434027777778"/>
          <c:w val="0.71544027777777774"/>
          <c:h val="9.1502777777777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Gannt_Chart!$B$1</c:f>
              <c:strCache>
                <c:ptCount val="1"/>
                <c:pt idx="0">
                  <c:v>Έναρξη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Gannt_Chart!$A$2:$A$8</c:f>
              <c:strCache>
                <c:ptCount val="7"/>
                <c:pt idx="0">
                  <c:v>Εργασία 1</c:v>
                </c:pt>
                <c:pt idx="1">
                  <c:v>Εργασία 2</c:v>
                </c:pt>
                <c:pt idx="2">
                  <c:v>Εργασία 3</c:v>
                </c:pt>
                <c:pt idx="3">
                  <c:v>Εργασία 4</c:v>
                </c:pt>
                <c:pt idx="4">
                  <c:v>Εργασία 5</c:v>
                </c:pt>
                <c:pt idx="5">
                  <c:v>Εργασία 6</c:v>
                </c:pt>
                <c:pt idx="6">
                  <c:v>Εργασία 7</c:v>
                </c:pt>
              </c:strCache>
            </c:strRef>
          </c:cat>
          <c:val>
            <c:numRef>
              <c:f>Gannt_Chart!$B$2:$B$8</c:f>
              <c:numCache>
                <c:formatCode>m/d/yyyy</c:formatCode>
                <c:ptCount val="7"/>
                <c:pt idx="0">
                  <c:v>43466</c:v>
                </c:pt>
                <c:pt idx="1">
                  <c:v>43497</c:v>
                </c:pt>
                <c:pt idx="2">
                  <c:v>43497</c:v>
                </c:pt>
                <c:pt idx="3">
                  <c:v>43525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7-46E5-AF08-44B062CAA258}"/>
            </c:ext>
          </c:extLst>
        </c:ser>
        <c:ser>
          <c:idx val="1"/>
          <c:order val="1"/>
          <c:tx>
            <c:strRef>
              <c:f>Gannt_Chart!$C$1</c:f>
              <c:strCache>
                <c:ptCount val="1"/>
                <c:pt idx="0">
                  <c:v>Διάρκεια (μέρες)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Gannt_Chart!$A$2:$A$8</c:f>
              <c:strCache>
                <c:ptCount val="7"/>
                <c:pt idx="0">
                  <c:v>Εργασία 1</c:v>
                </c:pt>
                <c:pt idx="1">
                  <c:v>Εργασία 2</c:v>
                </c:pt>
                <c:pt idx="2">
                  <c:v>Εργασία 3</c:v>
                </c:pt>
                <c:pt idx="3">
                  <c:v>Εργασία 4</c:v>
                </c:pt>
                <c:pt idx="4">
                  <c:v>Εργασία 5</c:v>
                </c:pt>
                <c:pt idx="5">
                  <c:v>Εργασία 6</c:v>
                </c:pt>
                <c:pt idx="6">
                  <c:v>Εργασία 7</c:v>
                </c:pt>
              </c:strCache>
            </c:strRef>
          </c:cat>
          <c:val>
            <c:numRef>
              <c:f>Gannt_Chart!$C$2:$C$8</c:f>
              <c:numCache>
                <c:formatCode>General</c:formatCode>
                <c:ptCount val="7"/>
                <c:pt idx="0">
                  <c:v>40</c:v>
                </c:pt>
                <c:pt idx="1">
                  <c:v>20</c:v>
                </c:pt>
                <c:pt idx="2">
                  <c:v>60</c:v>
                </c:pt>
                <c:pt idx="3">
                  <c:v>31</c:v>
                </c:pt>
                <c:pt idx="4">
                  <c:v>31</c:v>
                </c:pt>
                <c:pt idx="5">
                  <c:v>10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C7-46E5-AF08-44B062CAA258}"/>
            </c:ext>
          </c:extLst>
        </c:ser>
        <c:ser>
          <c:idx val="2"/>
          <c:order val="2"/>
          <c:tx>
            <c:strRef>
              <c:f>Gannt_Chart!$D$1</c:f>
              <c:strCache>
                <c:ptCount val="1"/>
                <c:pt idx="0">
                  <c:v>Περιθώριο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val>
            <c:numRef>
              <c:f>Gannt_Chart!$D$2:$D$8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30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C7-46E5-AF08-44B062CAA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311104"/>
        <c:axId val="352311664"/>
      </c:barChart>
      <c:catAx>
        <c:axId val="352311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52311664"/>
        <c:crosses val="autoZero"/>
        <c:auto val="1"/>
        <c:lblAlgn val="ctr"/>
        <c:lblOffset val="100"/>
        <c:noMultiLvlLbl val="0"/>
      </c:catAx>
      <c:valAx>
        <c:axId val="352311664"/>
        <c:scaling>
          <c:orientation val="minMax"/>
          <c:max val="43690"/>
          <c:min val="43466"/>
        </c:scaling>
        <c:delete val="0"/>
        <c:axPos val="t"/>
        <c:numFmt formatCode="mmmm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5231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Top 20 Industries Hiring Big Data Expertise</a:t>
            </a:r>
            <a:endParaRPr lang="en-GB" sz="10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4.2438452598972921E-2"/>
          <c:y val="0.14098402439579444"/>
          <c:w val="0.45391486409930981"/>
          <c:h val="0.8232127197973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1071-4C75-86B5-380F3FE826E6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71-4C75-86B5-380F3FE826E6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071-4C75-86B5-380F3FE826E6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071-4C75-86B5-380F3FE826E6}"/>
              </c:ext>
            </c:extLst>
          </c:dPt>
          <c:dPt>
            <c:idx val="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071-4C75-86B5-380F3FE826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304-464A-87BA-0FBD885212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071-4C75-86B5-380F3FE826E6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71-4C75-86B5-380F3FE826E6}"/>
              </c:ext>
            </c:extLst>
          </c:dPt>
          <c:dPt>
            <c:idx val="8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071-4C75-86B5-380F3FE826E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71-4C75-86B5-380F3FE826E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071-4C75-86B5-380F3FE826E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071-4C75-86B5-380F3FE826E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71-4C75-86B5-380F3FE826E6}"/>
              </c:ext>
            </c:extLst>
          </c:dPt>
          <c:dLbls>
            <c:dLbl>
              <c:idx val="6"/>
              <c:layout>
                <c:manualLayout>
                  <c:x val="7.1637795275590554E-2"/>
                  <c:y val="5.8647004384567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071-4C75-86B5-380F3FE826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71-4C75-86B5-380F3FE826E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71-4C75-86B5-380F3FE826E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071-4C75-86B5-380F3FE826E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071-4C75-86B5-380F3FE826E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071-4C75-86B5-380F3FE826E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071-4C75-86B5-380F3FE826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'Pie_chart (2)'!$A$1:$A$13</c:f>
              <c:strCache>
                <c:ptCount val="13"/>
                <c:pt idx="0">
                  <c:v>Professional, Scientific and Technical Services</c:v>
                </c:pt>
                <c:pt idx="1">
                  <c:v>Information</c:v>
                </c:pt>
                <c:pt idx="2">
                  <c:v>Manufacturing</c:v>
                </c:pt>
                <c:pt idx="3">
                  <c:v>Retail trade</c:v>
                </c:pt>
                <c:pt idx="4">
                  <c:v>Sustainability and Waste Management</c:v>
                </c:pt>
                <c:pt idx="5">
                  <c:v>Finance and Insurance</c:v>
                </c:pt>
                <c:pt idx="6">
                  <c:v>Wholesale Trade</c:v>
                </c:pt>
                <c:pt idx="7">
                  <c:v>Educational Services</c:v>
                </c:pt>
                <c:pt idx="8">
                  <c:v>Other Services</c:v>
                </c:pt>
                <c:pt idx="9">
                  <c:v>Accommondation and Food Services</c:v>
                </c:pt>
                <c:pt idx="10">
                  <c:v>Health care</c:v>
                </c:pt>
                <c:pt idx="11">
                  <c:v>Real Estate</c:v>
                </c:pt>
                <c:pt idx="12">
                  <c:v>Construction</c:v>
                </c:pt>
              </c:strCache>
            </c:strRef>
          </c:cat>
          <c:val>
            <c:numRef>
              <c:f>'Pie_chart (2)'!$B$1:$B$13</c:f>
              <c:numCache>
                <c:formatCode>0.00%</c:formatCode>
                <c:ptCount val="13"/>
                <c:pt idx="0">
                  <c:v>0.27139999999999997</c:v>
                </c:pt>
                <c:pt idx="1">
                  <c:v>0.18890000000000001</c:v>
                </c:pt>
                <c:pt idx="2">
                  <c:v>0.1235</c:v>
                </c:pt>
                <c:pt idx="3">
                  <c:v>9.6199999999999994E-2</c:v>
                </c:pt>
                <c:pt idx="4">
                  <c:v>8.2000000000000003E-2</c:v>
                </c:pt>
                <c:pt idx="5">
                  <c:v>8.1299999999999997E-2</c:v>
                </c:pt>
                <c:pt idx="6">
                  <c:v>5.7000000000000002E-2</c:v>
                </c:pt>
                <c:pt idx="7">
                  <c:v>3.04E-2</c:v>
                </c:pt>
                <c:pt idx="8">
                  <c:v>1.7100000000000001E-2</c:v>
                </c:pt>
                <c:pt idx="9">
                  <c:v>1.2199999999999999E-2</c:v>
                </c:pt>
                <c:pt idx="10">
                  <c:v>1.0500000000000001E-2</c:v>
                </c:pt>
                <c:pt idx="11">
                  <c:v>7.6E-3</c:v>
                </c:pt>
                <c:pt idx="12">
                  <c:v>6.1999999999999998E-3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71-4C75-86B5-380F3FE82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33517084991364"/>
          <c:y val="0.1049489478555065"/>
          <c:w val="0.55147814225799785"/>
          <c:h val="0.89424817562544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0</xdr:row>
      <xdr:rowOff>0</xdr:rowOff>
    </xdr:from>
    <xdr:to>
      <xdr:col>6</xdr:col>
      <xdr:colOff>492400</xdr:colOff>
      <xdr:row>15</xdr:row>
      <xdr:rowOff>117750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441600</xdr:colOff>
      <xdr:row>15</xdr:row>
      <xdr:rowOff>117750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441600</xdr:colOff>
      <xdr:row>15</xdr:row>
      <xdr:rowOff>117750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</xdr:colOff>
      <xdr:row>0</xdr:row>
      <xdr:rowOff>31750</xdr:rowOff>
    </xdr:from>
    <xdr:to>
      <xdr:col>7</xdr:col>
      <xdr:colOff>511450</xdr:colOff>
      <xdr:row>15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0</xdr:row>
      <xdr:rowOff>82550</xdr:rowOff>
    </xdr:from>
    <xdr:to>
      <xdr:col>8</xdr:col>
      <xdr:colOff>454300</xdr:colOff>
      <xdr:row>16</xdr:row>
      <xdr:rowOff>16150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0</xdr:row>
      <xdr:rowOff>57150</xdr:rowOff>
    </xdr:from>
    <xdr:to>
      <xdr:col>6</xdr:col>
      <xdr:colOff>511450</xdr:colOff>
      <xdr:row>15</xdr:row>
      <xdr:rowOff>174900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441600</xdr:colOff>
      <xdr:row>15</xdr:row>
      <xdr:rowOff>117750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73025</xdr:colOff>
      <xdr:row>0</xdr:row>
      <xdr:rowOff>0</xdr:rowOff>
    </xdr:from>
    <xdr:to>
      <xdr:col>9</xdr:col>
      <xdr:colOff>6625</xdr:colOff>
      <xdr:row>15</xdr:row>
      <xdr:rowOff>117750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441600</xdr:colOff>
      <xdr:row>15</xdr:row>
      <xdr:rowOff>117750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8</xdr:col>
      <xdr:colOff>441600</xdr:colOff>
      <xdr:row>15</xdr:row>
      <xdr:rowOff>117750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519112</xdr:colOff>
      <xdr:row>0</xdr:row>
      <xdr:rowOff>0</xdr:rowOff>
    </xdr:from>
    <xdr:to>
      <xdr:col>12</xdr:col>
      <xdr:colOff>400050</xdr:colOff>
      <xdr:row>17</xdr:row>
      <xdr:rowOff>111125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42977A3-7A8C-4532-A222-21E4831A5A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/>
  </sheetViews>
  <sheetFormatPr defaultRowHeight="15" x14ac:dyDescent="0.25"/>
  <cols>
    <col min="1" max="1" width="9.42578125" bestFit="1" customWidth="1"/>
    <col min="2" max="2" width="41.140625" bestFit="1" customWidth="1"/>
  </cols>
  <sheetData>
    <row r="1" spans="1:2" x14ac:dyDescent="0.25">
      <c r="A1" s="1" t="s">
        <v>4</v>
      </c>
      <c r="B1" s="1" t="s">
        <v>9</v>
      </c>
    </row>
    <row r="2" spans="1:2" x14ac:dyDescent="0.25">
      <c r="A2" s="1" t="s">
        <v>0</v>
      </c>
      <c r="B2" s="2">
        <v>0.3</v>
      </c>
    </row>
    <row r="3" spans="1:2" x14ac:dyDescent="0.25">
      <c r="A3" s="1" t="s">
        <v>1</v>
      </c>
      <c r="B3" s="2">
        <v>0.1</v>
      </c>
    </row>
    <row r="4" spans="1:2" x14ac:dyDescent="0.25">
      <c r="A4" s="1" t="s">
        <v>2</v>
      </c>
      <c r="B4" s="2">
        <v>0.5</v>
      </c>
    </row>
    <row r="5" spans="1:2" x14ac:dyDescent="0.25">
      <c r="A5" s="1" t="s">
        <v>3</v>
      </c>
      <c r="B5" s="2">
        <v>0.1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2" max="2" width="10" bestFit="1" customWidth="1"/>
  </cols>
  <sheetData>
    <row r="1" spans="1:3" x14ac:dyDescent="0.25">
      <c r="A1" s="1" t="s">
        <v>10</v>
      </c>
      <c r="B1" s="1" t="s">
        <v>11</v>
      </c>
      <c r="C1" s="1" t="s">
        <v>12</v>
      </c>
    </row>
    <row r="2" spans="1:3" x14ac:dyDescent="0.25">
      <c r="A2" s="1" t="s">
        <v>5</v>
      </c>
      <c r="B2" s="2">
        <v>0.25</v>
      </c>
      <c r="C2" s="2">
        <v>0.3</v>
      </c>
    </row>
    <row r="3" spans="1:3" x14ac:dyDescent="0.25">
      <c r="A3" s="1" t="s">
        <v>6</v>
      </c>
      <c r="B3" s="2">
        <v>0.7</v>
      </c>
      <c r="C3" s="2">
        <v>0.3</v>
      </c>
    </row>
    <row r="4" spans="1:3" x14ac:dyDescent="0.25">
      <c r="A4" s="1" t="s">
        <v>7</v>
      </c>
      <c r="B4" s="2">
        <v>0.1</v>
      </c>
      <c r="C4" s="2">
        <v>0.3</v>
      </c>
    </row>
    <row r="5" spans="1:3" x14ac:dyDescent="0.25">
      <c r="A5" s="1" t="s">
        <v>8</v>
      </c>
      <c r="B5" s="2">
        <v>0.05</v>
      </c>
      <c r="C5" s="2">
        <v>0.1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sheetData>
    <row r="1" spans="1:3" x14ac:dyDescent="0.25">
      <c r="A1" s="1" t="s">
        <v>15</v>
      </c>
      <c r="B1" s="1" t="s">
        <v>14</v>
      </c>
      <c r="C1" s="1" t="s">
        <v>13</v>
      </c>
    </row>
    <row r="2" spans="1:3" x14ac:dyDescent="0.25">
      <c r="A2" s="1">
        <v>2012</v>
      </c>
      <c r="B2" s="3">
        <v>1000</v>
      </c>
      <c r="C2" s="3">
        <v>500</v>
      </c>
    </row>
    <row r="3" spans="1:3" x14ac:dyDescent="0.25">
      <c r="A3" s="1">
        <v>2013</v>
      </c>
      <c r="B3" s="3">
        <v>2000</v>
      </c>
      <c r="C3" s="3">
        <v>2500</v>
      </c>
    </row>
    <row r="4" spans="1:3" x14ac:dyDescent="0.25">
      <c r="A4" s="1">
        <v>2014</v>
      </c>
      <c r="B4" s="3">
        <v>3000</v>
      </c>
      <c r="C4" s="3">
        <v>3500</v>
      </c>
    </row>
    <row r="5" spans="1:3" x14ac:dyDescent="0.25">
      <c r="A5" s="1">
        <v>2015</v>
      </c>
      <c r="B5" s="3">
        <v>4000</v>
      </c>
      <c r="C5" s="3">
        <v>3000</v>
      </c>
    </row>
    <row r="6" spans="1:3" x14ac:dyDescent="0.25">
      <c r="A6" s="1">
        <v>2016</v>
      </c>
      <c r="B6" s="3">
        <v>3000</v>
      </c>
      <c r="C6" s="3">
        <v>2000</v>
      </c>
    </row>
    <row r="7" spans="1:3" x14ac:dyDescent="0.25">
      <c r="A7" s="1">
        <v>2017</v>
      </c>
      <c r="B7" s="3">
        <v>5000</v>
      </c>
      <c r="C7" s="3">
        <v>4000</v>
      </c>
    </row>
    <row r="8" spans="1:3" x14ac:dyDescent="0.25">
      <c r="A8" s="1">
        <v>2018</v>
      </c>
      <c r="B8" s="3">
        <v>2000</v>
      </c>
      <c r="C8" s="3">
        <v>1000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sheetData>
    <row r="1" spans="1:3" x14ac:dyDescent="0.25">
      <c r="A1" s="1" t="s">
        <v>22</v>
      </c>
      <c r="B1" s="1" t="s">
        <v>23</v>
      </c>
      <c r="C1" s="1" t="s">
        <v>24</v>
      </c>
    </row>
    <row r="2" spans="1:3" x14ac:dyDescent="0.25">
      <c r="A2" s="1" t="s">
        <v>16</v>
      </c>
      <c r="B2" s="5">
        <v>0.2</v>
      </c>
      <c r="C2" s="5">
        <f>100%-B2</f>
        <v>0.8</v>
      </c>
    </row>
    <row r="3" spans="1:3" x14ac:dyDescent="0.25">
      <c r="A3" s="1" t="s">
        <v>17</v>
      </c>
      <c r="B3" s="5">
        <v>0.3</v>
      </c>
      <c r="C3" s="5">
        <f t="shared" ref="C3:C7" si="0">100%-B3</f>
        <v>0.7</v>
      </c>
    </row>
    <row r="4" spans="1:3" x14ac:dyDescent="0.25">
      <c r="A4" s="1" t="s">
        <v>18</v>
      </c>
      <c r="B4" s="5">
        <v>0.5</v>
      </c>
      <c r="C4" s="5">
        <f t="shared" si="0"/>
        <v>0.5</v>
      </c>
    </row>
    <row r="5" spans="1:3" x14ac:dyDescent="0.25">
      <c r="A5" s="1" t="s">
        <v>19</v>
      </c>
      <c r="B5" s="5">
        <v>0.4</v>
      </c>
      <c r="C5" s="5">
        <f t="shared" si="0"/>
        <v>0.6</v>
      </c>
    </row>
    <row r="6" spans="1:3" x14ac:dyDescent="0.25">
      <c r="A6" s="1" t="s">
        <v>20</v>
      </c>
      <c r="B6" s="5">
        <v>0.7</v>
      </c>
      <c r="C6" s="5">
        <f t="shared" si="0"/>
        <v>0.30000000000000004</v>
      </c>
    </row>
    <row r="7" spans="1:3" x14ac:dyDescent="0.25">
      <c r="A7" s="1" t="s">
        <v>21</v>
      </c>
      <c r="B7" s="5">
        <v>0.2</v>
      </c>
      <c r="C7" s="5">
        <f t="shared" si="0"/>
        <v>0.8</v>
      </c>
    </row>
    <row r="8" spans="1:3" x14ac:dyDescent="0.25">
      <c r="A8" s="1"/>
      <c r="B8" s="4"/>
      <c r="C8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5" x14ac:dyDescent="0.25"/>
  <cols>
    <col min="2" max="2" width="11.85546875" bestFit="1" customWidth="1"/>
    <col min="3" max="3" width="10.28515625" bestFit="1" customWidth="1"/>
  </cols>
  <sheetData>
    <row r="1" spans="1:4" x14ac:dyDescent="0.25">
      <c r="A1" s="1" t="s">
        <v>15</v>
      </c>
      <c r="B1" s="1" t="s">
        <v>25</v>
      </c>
      <c r="C1" t="s">
        <v>26</v>
      </c>
      <c r="D1" t="s">
        <v>27</v>
      </c>
    </row>
    <row r="2" spans="1:4" x14ac:dyDescent="0.25">
      <c r="A2" s="1">
        <v>2011</v>
      </c>
      <c r="B2" s="4">
        <f ca="1">RANDBETWEEN(1000,1500)</f>
        <v>1060</v>
      </c>
      <c r="C2" s="4">
        <f ca="1">RANDBETWEEN(1500,1800)</f>
        <v>1789</v>
      </c>
      <c r="D2" s="4">
        <f ca="1">RANDBETWEEN(0,500)</f>
        <v>143</v>
      </c>
    </row>
    <row r="3" spans="1:4" x14ac:dyDescent="0.25">
      <c r="A3" s="1">
        <v>2012</v>
      </c>
      <c r="B3" s="4">
        <f t="shared" ref="B3:B9" ca="1" si="0">RANDBETWEEN(1000,1500)</f>
        <v>1259</v>
      </c>
      <c r="C3" s="4">
        <f t="shared" ref="C3:C9" ca="1" si="1">RANDBETWEEN(1500,1800)</f>
        <v>1711</v>
      </c>
      <c r="D3" s="4">
        <f t="shared" ref="D3:D9" ca="1" si="2">RANDBETWEEN(0,500)</f>
        <v>331</v>
      </c>
    </row>
    <row r="4" spans="1:4" x14ac:dyDescent="0.25">
      <c r="A4" s="1">
        <v>2013</v>
      </c>
      <c r="B4" s="4">
        <f t="shared" ca="1" si="0"/>
        <v>1272</v>
      </c>
      <c r="C4" s="4">
        <f t="shared" ca="1" si="1"/>
        <v>1598</v>
      </c>
      <c r="D4" s="4">
        <f t="shared" ca="1" si="2"/>
        <v>184</v>
      </c>
    </row>
    <row r="5" spans="1:4" x14ac:dyDescent="0.25">
      <c r="A5" s="1">
        <v>2014</v>
      </c>
      <c r="B5" s="4">
        <f t="shared" ca="1" si="0"/>
        <v>1348</v>
      </c>
      <c r="C5" s="4">
        <f t="shared" ca="1" si="1"/>
        <v>1542</v>
      </c>
      <c r="D5" s="4">
        <f t="shared" ca="1" si="2"/>
        <v>307</v>
      </c>
    </row>
    <row r="6" spans="1:4" x14ac:dyDescent="0.25">
      <c r="A6" s="1">
        <v>2015</v>
      </c>
      <c r="B6" s="4">
        <f t="shared" ca="1" si="0"/>
        <v>1249</v>
      </c>
      <c r="C6" s="4">
        <f t="shared" ca="1" si="1"/>
        <v>1783</v>
      </c>
      <c r="D6" s="4">
        <f t="shared" ca="1" si="2"/>
        <v>63</v>
      </c>
    </row>
    <row r="7" spans="1:4" x14ac:dyDescent="0.25">
      <c r="A7" s="1">
        <v>2016</v>
      </c>
      <c r="B7" s="4">
        <f t="shared" ca="1" si="0"/>
        <v>1263</v>
      </c>
      <c r="C7" s="4">
        <f t="shared" ca="1" si="1"/>
        <v>1563</v>
      </c>
      <c r="D7" s="4">
        <f t="shared" ca="1" si="2"/>
        <v>52</v>
      </c>
    </row>
    <row r="8" spans="1:4" x14ac:dyDescent="0.25">
      <c r="A8" s="1">
        <v>2017</v>
      </c>
      <c r="B8" s="4">
        <f t="shared" ca="1" si="0"/>
        <v>1488</v>
      </c>
      <c r="C8" s="4">
        <f t="shared" ca="1" si="1"/>
        <v>1694</v>
      </c>
      <c r="D8" s="4">
        <f t="shared" ca="1" si="2"/>
        <v>155</v>
      </c>
    </row>
    <row r="9" spans="1:4" x14ac:dyDescent="0.25">
      <c r="A9" s="1">
        <v>2018</v>
      </c>
      <c r="B9" s="4">
        <f t="shared" ca="1" si="0"/>
        <v>1308</v>
      </c>
      <c r="C9" s="4">
        <f t="shared" ca="1" si="1"/>
        <v>1713</v>
      </c>
      <c r="D9" s="4">
        <f t="shared" ca="1" si="2"/>
        <v>187</v>
      </c>
    </row>
    <row r="10" spans="1:4" x14ac:dyDescent="0.25">
      <c r="A10" s="1"/>
      <c r="B10" s="4"/>
      <c r="C10" s="4"/>
      <c r="D10" s="4"/>
    </row>
    <row r="11" spans="1:4" x14ac:dyDescent="0.25">
      <c r="A11" s="1"/>
      <c r="B11" s="4"/>
      <c r="C11" s="4"/>
      <c r="D11" s="4"/>
    </row>
    <row r="12" spans="1:4" x14ac:dyDescent="0.25">
      <c r="A12" s="1"/>
      <c r="B12" s="4"/>
      <c r="C12" s="4"/>
      <c r="D12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5" x14ac:dyDescent="0.25"/>
  <sheetData>
    <row r="1" spans="1:2" x14ac:dyDescent="0.25">
      <c r="A1" s="1" t="s">
        <v>15</v>
      </c>
      <c r="B1" s="1" t="s">
        <v>14</v>
      </c>
    </row>
    <row r="2" spans="1:2" x14ac:dyDescent="0.25">
      <c r="A2" s="1">
        <v>2011</v>
      </c>
      <c r="B2" s="3">
        <f ca="1">RANDBETWEEN(500,2000)</f>
        <v>1555</v>
      </c>
    </row>
    <row r="3" spans="1:2" x14ac:dyDescent="0.25">
      <c r="A3" s="1">
        <v>2012</v>
      </c>
      <c r="B3" s="3">
        <f t="shared" ref="B3:B13" ca="1" si="0">RANDBETWEEN(500,2000)</f>
        <v>1573</v>
      </c>
    </row>
    <row r="4" spans="1:2" x14ac:dyDescent="0.25">
      <c r="A4" s="1">
        <v>2013</v>
      </c>
      <c r="B4" s="3">
        <f t="shared" ca="1" si="0"/>
        <v>851</v>
      </c>
    </row>
    <row r="5" spans="1:2" x14ac:dyDescent="0.25">
      <c r="A5" s="1">
        <v>2014</v>
      </c>
      <c r="B5" s="3">
        <f t="shared" ca="1" si="0"/>
        <v>677</v>
      </c>
    </row>
    <row r="6" spans="1:2" x14ac:dyDescent="0.25">
      <c r="A6" s="1">
        <v>2015</v>
      </c>
      <c r="B6" s="3">
        <f t="shared" ca="1" si="0"/>
        <v>1426</v>
      </c>
    </row>
    <row r="7" spans="1:2" x14ac:dyDescent="0.25">
      <c r="A7" s="1">
        <v>2016</v>
      </c>
      <c r="B7" s="3">
        <f t="shared" ca="1" si="0"/>
        <v>1870</v>
      </c>
    </row>
    <row r="8" spans="1:2" x14ac:dyDescent="0.25">
      <c r="A8" s="1">
        <v>2017</v>
      </c>
      <c r="B8" s="3">
        <f t="shared" ca="1" si="0"/>
        <v>1460</v>
      </c>
    </row>
    <row r="9" spans="1:2" x14ac:dyDescent="0.25">
      <c r="A9" s="1">
        <v>2018</v>
      </c>
      <c r="B9" s="3">
        <f t="shared" ca="1" si="0"/>
        <v>854</v>
      </c>
    </row>
    <row r="10" spans="1:2" x14ac:dyDescent="0.25">
      <c r="A10" s="1">
        <v>2019</v>
      </c>
      <c r="B10" s="3">
        <f t="shared" ca="1" si="0"/>
        <v>1694</v>
      </c>
    </row>
    <row r="11" spans="1:2" x14ac:dyDescent="0.25">
      <c r="A11" s="1">
        <v>2020</v>
      </c>
      <c r="B11" s="3">
        <f t="shared" ca="1" si="0"/>
        <v>1965</v>
      </c>
    </row>
    <row r="12" spans="1:2" x14ac:dyDescent="0.25">
      <c r="A12" s="1">
        <v>2021</v>
      </c>
      <c r="B12" s="3">
        <f t="shared" ca="1" si="0"/>
        <v>1586</v>
      </c>
    </row>
    <row r="13" spans="1:2" x14ac:dyDescent="0.25">
      <c r="A13" s="1">
        <v>2022</v>
      </c>
      <c r="B13" s="3">
        <f t="shared" ca="1" si="0"/>
        <v>1416</v>
      </c>
    </row>
    <row r="14" spans="1:2" x14ac:dyDescent="0.25">
      <c r="B14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5" x14ac:dyDescent="0.25"/>
  <cols>
    <col min="1" max="1" width="12" bestFit="1" customWidth="1"/>
    <col min="2" max="2" width="10.28515625" bestFit="1" customWidth="1"/>
    <col min="3" max="3" width="9.42578125" bestFit="1" customWidth="1"/>
  </cols>
  <sheetData>
    <row r="1" spans="1:3" x14ac:dyDescent="0.25">
      <c r="A1" s="1" t="s">
        <v>29</v>
      </c>
      <c r="B1" s="1" t="s">
        <v>28</v>
      </c>
      <c r="C1" s="1" t="s">
        <v>12</v>
      </c>
    </row>
    <row r="2" spans="1:3" x14ac:dyDescent="0.25">
      <c r="A2" s="1">
        <v>1</v>
      </c>
      <c r="B2" s="1">
        <f ca="1">RANDBETWEEN(0,100)</f>
        <v>32</v>
      </c>
      <c r="C2" s="1">
        <f ca="1">ROUNDUP(B2+(RANDBETWEEN(B2*(-30%),(B2*(30%)))),0)</f>
        <v>35</v>
      </c>
    </row>
    <row r="3" spans="1:3" x14ac:dyDescent="0.25">
      <c r="A3" s="1">
        <v>2</v>
      </c>
      <c r="B3" s="1">
        <f t="shared" ref="B3:B6" ca="1" si="0">RANDBETWEEN(0,100)</f>
        <v>59</v>
      </c>
      <c r="C3" s="1">
        <f t="shared" ref="C3:C5" ca="1" si="1">ROUNDUP(B3+(RANDBETWEEN(B3*(-30%),(B3*(30%)))),0)</f>
        <v>52</v>
      </c>
    </row>
    <row r="4" spans="1:3" x14ac:dyDescent="0.25">
      <c r="A4" s="1">
        <v>3</v>
      </c>
      <c r="B4" s="1">
        <f t="shared" ca="1" si="0"/>
        <v>1</v>
      </c>
      <c r="C4" s="1">
        <f t="shared" ca="1" si="1"/>
        <v>1</v>
      </c>
    </row>
    <row r="5" spans="1:3" x14ac:dyDescent="0.25">
      <c r="A5" s="1">
        <v>4</v>
      </c>
      <c r="B5" s="1">
        <f t="shared" ca="1" si="0"/>
        <v>60</v>
      </c>
      <c r="C5" s="1">
        <f t="shared" ca="1" si="1"/>
        <v>71</v>
      </c>
    </row>
    <row r="6" spans="1:3" x14ac:dyDescent="0.25">
      <c r="A6" s="1">
        <v>5</v>
      </c>
      <c r="B6" s="1">
        <f t="shared" ca="1" si="0"/>
        <v>13</v>
      </c>
      <c r="C6" s="1">
        <f t="shared" ref="C6:C15" ca="1" si="2">ROUNDUP(B6+(RANDBETWEEN(B6*(-30%),(B6*(30%)))),0)</f>
        <v>12</v>
      </c>
    </row>
    <row r="7" spans="1:3" x14ac:dyDescent="0.25">
      <c r="A7" s="1">
        <v>6</v>
      </c>
      <c r="B7" s="1">
        <f ca="1">RANDBETWEEN(1100,2000)</f>
        <v>1220</v>
      </c>
      <c r="C7" s="1">
        <f t="shared" ca="1" si="2"/>
        <v>864</v>
      </c>
    </row>
    <row r="8" spans="1:3" x14ac:dyDescent="0.25">
      <c r="A8" s="1">
        <v>7</v>
      </c>
      <c r="B8" s="1">
        <f t="shared" ref="B8:B11" ca="1" si="3">RANDBETWEEN(1100,2000)</f>
        <v>1694</v>
      </c>
      <c r="C8" s="1">
        <f t="shared" ca="1" si="2"/>
        <v>2162</v>
      </c>
    </row>
    <row r="9" spans="1:3" x14ac:dyDescent="0.25">
      <c r="A9" s="1">
        <v>8</v>
      </c>
      <c r="B9" s="1">
        <f t="shared" ca="1" si="3"/>
        <v>1251</v>
      </c>
      <c r="C9" s="1">
        <f t="shared" ca="1" si="2"/>
        <v>1152</v>
      </c>
    </row>
    <row r="10" spans="1:3" x14ac:dyDescent="0.25">
      <c r="A10" s="1">
        <v>9</v>
      </c>
      <c r="B10" s="1">
        <f t="shared" ca="1" si="3"/>
        <v>1200</v>
      </c>
      <c r="C10" s="1">
        <f t="shared" ca="1" si="2"/>
        <v>1496</v>
      </c>
    </row>
    <row r="11" spans="1:3" x14ac:dyDescent="0.25">
      <c r="A11" s="1">
        <v>10</v>
      </c>
      <c r="B11" s="1">
        <f t="shared" ca="1" si="3"/>
        <v>1167</v>
      </c>
      <c r="C11" s="1">
        <f t="shared" ca="1" si="2"/>
        <v>965</v>
      </c>
    </row>
    <row r="12" spans="1:3" x14ac:dyDescent="0.25">
      <c r="A12" s="1">
        <v>11</v>
      </c>
      <c r="B12" s="1">
        <f t="shared" ref="B12:B15" ca="1" si="4">RANDBETWEEN(3000,4000)</f>
        <v>3941</v>
      </c>
      <c r="C12" s="1">
        <f t="shared" ca="1" si="2"/>
        <v>4670</v>
      </c>
    </row>
    <row r="13" spans="1:3" x14ac:dyDescent="0.25">
      <c r="A13" s="1">
        <v>12</v>
      </c>
      <c r="B13" s="1">
        <f t="shared" ca="1" si="4"/>
        <v>3914</v>
      </c>
      <c r="C13" s="1">
        <f t="shared" ca="1" si="2"/>
        <v>4904</v>
      </c>
    </row>
    <row r="14" spans="1:3" x14ac:dyDescent="0.25">
      <c r="A14" s="1">
        <v>13</v>
      </c>
      <c r="B14" s="1">
        <f t="shared" ca="1" si="4"/>
        <v>3745</v>
      </c>
      <c r="C14" s="1">
        <f t="shared" ca="1" si="2"/>
        <v>3772</v>
      </c>
    </row>
    <row r="15" spans="1:3" x14ac:dyDescent="0.25">
      <c r="A15" s="1">
        <v>14</v>
      </c>
      <c r="B15" s="1">
        <f t="shared" ca="1" si="4"/>
        <v>3580</v>
      </c>
      <c r="C15" s="1">
        <f t="shared" ca="1" si="2"/>
        <v>4296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5" x14ac:dyDescent="0.25"/>
  <cols>
    <col min="1" max="1" width="12" bestFit="1" customWidth="1"/>
    <col min="2" max="2" width="10.28515625" bestFit="1" customWidth="1"/>
    <col min="4" max="4" width="26.28515625" bestFit="1" customWidth="1"/>
  </cols>
  <sheetData>
    <row r="1" spans="1:4" x14ac:dyDescent="0.25">
      <c r="A1" s="1" t="s">
        <v>29</v>
      </c>
      <c r="B1" s="1" t="s">
        <v>28</v>
      </c>
      <c r="C1" s="1" t="s">
        <v>12</v>
      </c>
      <c r="D1" s="1" t="s">
        <v>33</v>
      </c>
    </row>
    <row r="2" spans="1:4" x14ac:dyDescent="0.25">
      <c r="A2" s="1">
        <v>1</v>
      </c>
      <c r="B2" s="7">
        <f ca="1">RANDBETWEEN(1000,10000)</f>
        <v>3734</v>
      </c>
      <c r="C2" s="7">
        <f ca="1">RANDBETWEEN(1000,2000)</f>
        <v>1219</v>
      </c>
      <c r="D2" s="7">
        <v>100000</v>
      </c>
    </row>
    <row r="3" spans="1:4" x14ac:dyDescent="0.25">
      <c r="A3" s="1">
        <v>2</v>
      </c>
      <c r="B3" s="7">
        <f t="shared" ref="B3:B6" ca="1" si="0">RANDBETWEEN(1000,10000)</f>
        <v>7805</v>
      </c>
      <c r="C3" s="7">
        <f t="shared" ref="C3:C6" ca="1" si="1">RANDBETWEEN(1000,2000)</f>
        <v>1991</v>
      </c>
      <c r="D3" s="7">
        <f>D2+500000</f>
        <v>600000</v>
      </c>
    </row>
    <row r="4" spans="1:4" x14ac:dyDescent="0.25">
      <c r="A4" s="1">
        <v>3</v>
      </c>
      <c r="B4" s="7">
        <f t="shared" ca="1" si="0"/>
        <v>9071</v>
      </c>
      <c r="C4" s="7">
        <f t="shared" ca="1" si="1"/>
        <v>1216</v>
      </c>
      <c r="D4" s="7">
        <v>200000</v>
      </c>
    </row>
    <row r="5" spans="1:4" x14ac:dyDescent="0.25">
      <c r="A5" s="1">
        <v>4</v>
      </c>
      <c r="B5" s="7">
        <f t="shared" ca="1" si="0"/>
        <v>4737</v>
      </c>
      <c r="C5" s="7">
        <f t="shared" ca="1" si="1"/>
        <v>1425</v>
      </c>
      <c r="D5" s="7">
        <v>500000</v>
      </c>
    </row>
    <row r="6" spans="1:4" x14ac:dyDescent="0.25">
      <c r="A6" s="1">
        <v>5</v>
      </c>
      <c r="B6" s="7">
        <f t="shared" ca="1" si="0"/>
        <v>7903</v>
      </c>
      <c r="C6" s="7">
        <f t="shared" ca="1" si="1"/>
        <v>1838</v>
      </c>
      <c r="D6" s="7">
        <v>1000000</v>
      </c>
    </row>
    <row r="7" spans="1:4" x14ac:dyDescent="0.25">
      <c r="A7" s="1">
        <v>6</v>
      </c>
      <c r="B7" s="7">
        <f ca="1">RANDBETWEEN(10000,20000)</f>
        <v>13516</v>
      </c>
      <c r="C7" s="7">
        <f t="shared" ref="C7:C11" ca="1" si="2">RANDBETWEEN(10000,20000)</f>
        <v>13953</v>
      </c>
      <c r="D7" s="7">
        <v>1000000</v>
      </c>
    </row>
    <row r="8" spans="1:4" x14ac:dyDescent="0.25">
      <c r="A8" s="1">
        <v>7</v>
      </c>
      <c r="B8" s="7">
        <f t="shared" ref="B8" ca="1" si="3">RANDBETWEEN(11000,20000)</f>
        <v>19479</v>
      </c>
      <c r="C8" s="7">
        <f t="shared" ca="1" si="2"/>
        <v>17889</v>
      </c>
      <c r="D8" s="7">
        <f>D7+1000000</f>
        <v>2000000</v>
      </c>
    </row>
    <row r="9" spans="1:4" x14ac:dyDescent="0.25">
      <c r="A9" s="1">
        <v>8</v>
      </c>
      <c r="B9" s="7">
        <f ca="1">RANDBETWEEN(12000,20000)</f>
        <v>13287</v>
      </c>
      <c r="C9" s="7">
        <f t="shared" ca="1" si="2"/>
        <v>11664</v>
      </c>
      <c r="D9" s="7">
        <v>5000000</v>
      </c>
    </row>
    <row r="10" spans="1:4" x14ac:dyDescent="0.25">
      <c r="A10" s="1">
        <v>9</v>
      </c>
      <c r="B10" s="7">
        <f ca="1">RANDBETWEEN(15000,20000)</f>
        <v>17695</v>
      </c>
      <c r="C10" s="7">
        <f t="shared" ca="1" si="2"/>
        <v>19662</v>
      </c>
      <c r="D10" s="7">
        <v>3000000</v>
      </c>
    </row>
    <row r="11" spans="1:4" x14ac:dyDescent="0.25">
      <c r="A11" s="1">
        <v>10</v>
      </c>
      <c r="B11" s="7">
        <f ca="1">RANDBETWEEN(19000,20000)</f>
        <v>19231</v>
      </c>
      <c r="C11" s="7">
        <f t="shared" ca="1" si="2"/>
        <v>18951</v>
      </c>
      <c r="D11" s="7">
        <v>7000000</v>
      </c>
    </row>
    <row r="12" spans="1:4" x14ac:dyDescent="0.25">
      <c r="B12" s="7"/>
      <c r="C12" s="7"/>
      <c r="D12" s="7"/>
    </row>
    <row r="13" spans="1:4" x14ac:dyDescent="0.25">
      <c r="B13" s="7"/>
      <c r="C13" s="7"/>
      <c r="D13" s="7"/>
    </row>
    <row r="14" spans="1:4" x14ac:dyDescent="0.25">
      <c r="B14" s="7"/>
      <c r="C14" s="7"/>
      <c r="D14" s="7"/>
    </row>
    <row r="15" spans="1:4" x14ac:dyDescent="0.25">
      <c r="B15" s="7"/>
      <c r="C15" s="7"/>
      <c r="D15" s="7"/>
    </row>
    <row r="16" spans="1:4" x14ac:dyDescent="0.25">
      <c r="B16" s="7"/>
      <c r="C16" s="7"/>
      <c r="D16" s="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RowHeight="15" x14ac:dyDescent="0.25"/>
  <cols>
    <col min="2" max="2" width="13.28515625" bestFit="1" customWidth="1"/>
    <col min="3" max="3" width="13.140625" bestFit="1" customWidth="1"/>
  </cols>
  <sheetData>
    <row r="1" spans="1:3" x14ac:dyDescent="0.25">
      <c r="A1" s="1" t="s">
        <v>30</v>
      </c>
      <c r="B1" s="1" t="s">
        <v>31</v>
      </c>
      <c r="C1" s="1" t="s">
        <v>32</v>
      </c>
    </row>
    <row r="2" spans="1:3" x14ac:dyDescent="0.25">
      <c r="A2" s="6">
        <v>43101</v>
      </c>
      <c r="B2" s="1">
        <f ca="1">RANDBETWEEN(300,500)</f>
        <v>337</v>
      </c>
      <c r="C2" s="1">
        <f ca="1">RANDBETWEEN(300,500)</f>
        <v>487</v>
      </c>
    </row>
    <row r="3" spans="1:3" x14ac:dyDescent="0.25">
      <c r="A3" s="6">
        <v>43132</v>
      </c>
      <c r="B3" s="1">
        <f t="shared" ref="B3:C18" ca="1" si="0">RANDBETWEEN(300,500)</f>
        <v>447</v>
      </c>
      <c r="C3" s="1">
        <f t="shared" ca="1" si="0"/>
        <v>300</v>
      </c>
    </row>
    <row r="4" spans="1:3" x14ac:dyDescent="0.25">
      <c r="A4" s="6">
        <v>43160</v>
      </c>
      <c r="B4" s="1">
        <f t="shared" ca="1" si="0"/>
        <v>473</v>
      </c>
      <c r="C4" s="1">
        <f t="shared" ca="1" si="0"/>
        <v>334</v>
      </c>
    </row>
    <row r="5" spans="1:3" x14ac:dyDescent="0.25">
      <c r="A5" s="6">
        <v>43191</v>
      </c>
      <c r="B5" s="1">
        <f t="shared" ca="1" si="0"/>
        <v>429</v>
      </c>
      <c r="C5" s="1">
        <f t="shared" ca="1" si="0"/>
        <v>465</v>
      </c>
    </row>
    <row r="6" spans="1:3" x14ac:dyDescent="0.25">
      <c r="A6" s="6">
        <v>43221</v>
      </c>
      <c r="B6" s="1">
        <f t="shared" ca="1" si="0"/>
        <v>352</v>
      </c>
      <c r="C6" s="1">
        <f t="shared" ca="1" si="0"/>
        <v>397</v>
      </c>
    </row>
    <row r="7" spans="1:3" x14ac:dyDescent="0.25">
      <c r="A7" s="6">
        <v>43252</v>
      </c>
      <c r="B7" s="1">
        <f t="shared" ca="1" si="0"/>
        <v>443</v>
      </c>
      <c r="C7" s="1">
        <f t="shared" ca="1" si="0"/>
        <v>321</v>
      </c>
    </row>
    <row r="8" spans="1:3" x14ac:dyDescent="0.25">
      <c r="A8" s="6">
        <v>43282</v>
      </c>
      <c r="B8" s="1">
        <f t="shared" ca="1" si="0"/>
        <v>457</v>
      </c>
      <c r="C8" s="1">
        <f t="shared" ca="1" si="0"/>
        <v>498</v>
      </c>
    </row>
    <row r="9" spans="1:3" x14ac:dyDescent="0.25">
      <c r="A9" s="6">
        <v>43313</v>
      </c>
      <c r="B9" s="1">
        <f t="shared" ca="1" si="0"/>
        <v>500</v>
      </c>
      <c r="C9" s="1">
        <f t="shared" ca="1" si="0"/>
        <v>369</v>
      </c>
    </row>
    <row r="10" spans="1:3" x14ac:dyDescent="0.25">
      <c r="A10" s="6">
        <v>43344</v>
      </c>
      <c r="B10" s="1">
        <f t="shared" ca="1" si="0"/>
        <v>426</v>
      </c>
      <c r="C10" s="1">
        <f t="shared" ca="1" si="0"/>
        <v>352</v>
      </c>
    </row>
    <row r="11" spans="1:3" x14ac:dyDescent="0.25">
      <c r="A11" s="6">
        <v>43374</v>
      </c>
      <c r="B11" s="1">
        <f t="shared" ca="1" si="0"/>
        <v>316</v>
      </c>
      <c r="C11" s="1">
        <f t="shared" ca="1" si="0"/>
        <v>486</v>
      </c>
    </row>
    <row r="12" spans="1:3" x14ac:dyDescent="0.25">
      <c r="A12" s="6">
        <v>43405</v>
      </c>
      <c r="B12" s="1">
        <f t="shared" ca="1" si="0"/>
        <v>309</v>
      </c>
      <c r="C12" s="1">
        <f t="shared" ca="1" si="0"/>
        <v>464</v>
      </c>
    </row>
    <row r="13" spans="1:3" x14ac:dyDescent="0.25">
      <c r="A13" s="6">
        <v>43435</v>
      </c>
      <c r="B13" s="1">
        <f t="shared" ca="1" si="0"/>
        <v>363</v>
      </c>
      <c r="C13" s="1">
        <f t="shared" ca="1" si="0"/>
        <v>494</v>
      </c>
    </row>
    <row r="14" spans="1:3" x14ac:dyDescent="0.25">
      <c r="A14" s="6">
        <v>43466</v>
      </c>
      <c r="B14" s="1">
        <f t="shared" ca="1" si="0"/>
        <v>431</v>
      </c>
      <c r="C14" s="1">
        <f t="shared" ca="1" si="0"/>
        <v>457</v>
      </c>
    </row>
    <row r="15" spans="1:3" x14ac:dyDescent="0.25">
      <c r="A15" s="6">
        <v>43497</v>
      </c>
      <c r="B15" s="1">
        <f t="shared" ca="1" si="0"/>
        <v>485</v>
      </c>
      <c r="C15" s="1">
        <f t="shared" ca="1" si="0"/>
        <v>406</v>
      </c>
    </row>
    <row r="16" spans="1:3" x14ac:dyDescent="0.25">
      <c r="A16" s="6">
        <v>43525</v>
      </c>
      <c r="B16" s="1">
        <f t="shared" ca="1" si="0"/>
        <v>372</v>
      </c>
      <c r="C16" s="1">
        <f t="shared" ca="1" si="0"/>
        <v>453</v>
      </c>
    </row>
    <row r="17" spans="1:3" x14ac:dyDescent="0.25">
      <c r="A17" s="6">
        <v>43556</v>
      </c>
      <c r="B17" s="1">
        <f t="shared" ca="1" si="0"/>
        <v>437</v>
      </c>
      <c r="C17" s="1">
        <f t="shared" ca="1" si="0"/>
        <v>440</v>
      </c>
    </row>
    <row r="18" spans="1:3" x14ac:dyDescent="0.25">
      <c r="A18" s="6">
        <v>43586</v>
      </c>
      <c r="B18" s="1">
        <f t="shared" ca="1" si="0"/>
        <v>416</v>
      </c>
      <c r="C18" s="1">
        <f t="shared" ca="1" si="0"/>
        <v>387</v>
      </c>
    </row>
    <row r="19" spans="1:3" x14ac:dyDescent="0.25">
      <c r="A19" s="6">
        <v>43617</v>
      </c>
      <c r="B19" s="1">
        <f t="shared" ref="B19:C25" ca="1" si="1">RANDBETWEEN(300,500)</f>
        <v>406</v>
      </c>
      <c r="C19" s="1">
        <f t="shared" ca="1" si="1"/>
        <v>351</v>
      </c>
    </row>
    <row r="20" spans="1:3" x14ac:dyDescent="0.25">
      <c r="A20" s="6">
        <v>43647</v>
      </c>
      <c r="B20" s="1">
        <f t="shared" ca="1" si="1"/>
        <v>355</v>
      </c>
      <c r="C20" s="1">
        <f t="shared" ca="1" si="1"/>
        <v>465</v>
      </c>
    </row>
    <row r="21" spans="1:3" x14ac:dyDescent="0.25">
      <c r="A21" s="6">
        <v>43678</v>
      </c>
      <c r="B21" s="1">
        <f t="shared" ca="1" si="1"/>
        <v>464</v>
      </c>
      <c r="C21" s="1">
        <f t="shared" ca="1" si="1"/>
        <v>386</v>
      </c>
    </row>
    <row r="22" spans="1:3" x14ac:dyDescent="0.25">
      <c r="A22" s="6">
        <v>43709</v>
      </c>
      <c r="B22" s="1">
        <f t="shared" ca="1" si="1"/>
        <v>384</v>
      </c>
      <c r="C22" s="1">
        <f t="shared" ca="1" si="1"/>
        <v>310</v>
      </c>
    </row>
    <row r="23" spans="1:3" x14ac:dyDescent="0.25">
      <c r="A23" s="6">
        <v>43739</v>
      </c>
      <c r="B23" s="1">
        <f t="shared" ca="1" si="1"/>
        <v>345</v>
      </c>
      <c r="C23" s="1">
        <f t="shared" ca="1" si="1"/>
        <v>377</v>
      </c>
    </row>
    <row r="24" spans="1:3" x14ac:dyDescent="0.25">
      <c r="A24" s="6">
        <v>43770</v>
      </c>
      <c r="B24" s="1">
        <f t="shared" ca="1" si="1"/>
        <v>437</v>
      </c>
      <c r="C24" s="1">
        <f t="shared" ca="1" si="1"/>
        <v>363</v>
      </c>
    </row>
    <row r="25" spans="1:3" x14ac:dyDescent="0.25">
      <c r="A25" s="6">
        <v>43800</v>
      </c>
      <c r="B25" s="1">
        <f t="shared" ca="1" si="1"/>
        <v>313</v>
      </c>
      <c r="C25" s="1">
        <f t="shared" ca="1" si="1"/>
        <v>343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5" x14ac:dyDescent="0.25"/>
  <cols>
    <col min="1" max="1" width="9.85546875" bestFit="1" customWidth="1"/>
    <col min="2" max="2" width="10.7109375" bestFit="1" customWidth="1"/>
    <col min="4" max="4" width="10.42578125" bestFit="1" customWidth="1"/>
  </cols>
  <sheetData>
    <row r="1" spans="1:4" x14ac:dyDescent="0.25">
      <c r="A1" s="1" t="s">
        <v>34</v>
      </c>
      <c r="B1" s="1" t="s">
        <v>42</v>
      </c>
      <c r="C1" s="1" t="s">
        <v>43</v>
      </c>
      <c r="D1" s="1" t="s">
        <v>44</v>
      </c>
    </row>
    <row r="2" spans="1:4" x14ac:dyDescent="0.25">
      <c r="A2" s="1" t="s">
        <v>35</v>
      </c>
      <c r="B2" s="8">
        <v>43466</v>
      </c>
      <c r="C2" s="1">
        <v>40</v>
      </c>
      <c r="D2" s="1">
        <v>0</v>
      </c>
    </row>
    <row r="3" spans="1:4" x14ac:dyDescent="0.25">
      <c r="A3" s="1" t="s">
        <v>36</v>
      </c>
      <c r="B3" s="8">
        <v>43497</v>
      </c>
      <c r="C3" s="1">
        <v>20</v>
      </c>
      <c r="D3" s="1">
        <v>5</v>
      </c>
    </row>
    <row r="4" spans="1:4" x14ac:dyDescent="0.25">
      <c r="A4" s="1" t="s">
        <v>37</v>
      </c>
      <c r="B4" s="8">
        <v>43497</v>
      </c>
      <c r="C4" s="1">
        <v>60</v>
      </c>
      <c r="D4" s="1">
        <v>0</v>
      </c>
    </row>
    <row r="5" spans="1:4" x14ac:dyDescent="0.25">
      <c r="A5" s="1" t="s">
        <v>38</v>
      </c>
      <c r="B5" s="8">
        <v>43525</v>
      </c>
      <c r="C5" s="1">
        <v>31</v>
      </c>
      <c r="D5" s="1">
        <v>10</v>
      </c>
    </row>
    <row r="6" spans="1:4" x14ac:dyDescent="0.25">
      <c r="A6" s="1" t="s">
        <v>39</v>
      </c>
      <c r="B6" s="8">
        <v>43525</v>
      </c>
      <c r="C6" s="1">
        <v>31</v>
      </c>
      <c r="D6" s="1">
        <v>0</v>
      </c>
    </row>
    <row r="7" spans="1:4" x14ac:dyDescent="0.25">
      <c r="A7" s="1" t="s">
        <v>40</v>
      </c>
      <c r="B7" s="8">
        <v>43556</v>
      </c>
      <c r="C7" s="1">
        <v>10</v>
      </c>
      <c r="D7" s="1">
        <v>30</v>
      </c>
    </row>
    <row r="8" spans="1:4" x14ac:dyDescent="0.25">
      <c r="A8" s="1" t="s">
        <v>41</v>
      </c>
      <c r="B8" s="8">
        <v>43586</v>
      </c>
      <c r="C8" s="1">
        <v>31</v>
      </c>
      <c r="D8" s="1">
        <v>31</v>
      </c>
    </row>
    <row r="9" spans="1:4" x14ac:dyDescent="0.25">
      <c r="B9" s="8"/>
      <c r="D9" s="8"/>
    </row>
    <row r="10" spans="1:4" x14ac:dyDescent="0.25">
      <c r="B10" s="8"/>
      <c r="D10" s="8"/>
    </row>
    <row r="11" spans="1:4" x14ac:dyDescent="0.25">
      <c r="B11" s="8"/>
      <c r="D11" s="8"/>
    </row>
    <row r="12" spans="1:4" x14ac:dyDescent="0.25">
      <c r="B12" s="8"/>
      <c r="D12" s="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5" x14ac:dyDescent="0.25"/>
  <cols>
    <col min="1" max="1" width="12" bestFit="1" customWidth="1"/>
    <col min="2" max="5" width="17" style="10" customWidth="1"/>
    <col min="8" max="9" width="14.7109375" customWidth="1"/>
  </cols>
  <sheetData>
    <row r="1" spans="1:9" x14ac:dyDescent="0.25">
      <c r="A1" s="14"/>
      <c r="B1" s="14" t="s">
        <v>55</v>
      </c>
      <c r="C1" s="14"/>
      <c r="D1" s="14"/>
      <c r="E1" s="14"/>
    </row>
    <row r="2" spans="1:9" x14ac:dyDescent="0.25">
      <c r="A2" t="s">
        <v>45</v>
      </c>
      <c r="B2" s="10" t="s">
        <v>56</v>
      </c>
      <c r="C2" s="10" t="s">
        <v>57</v>
      </c>
      <c r="D2" s="10" t="s">
        <v>58</v>
      </c>
      <c r="E2" s="10" t="s">
        <v>59</v>
      </c>
      <c r="H2" s="15" t="s">
        <v>60</v>
      </c>
      <c r="I2" s="15"/>
    </row>
    <row r="3" spans="1:9" x14ac:dyDescent="0.25">
      <c r="A3" t="s">
        <v>46</v>
      </c>
      <c r="B3" s="10">
        <f ca="1">RANDBETWEEN(0,100)</f>
        <v>13</v>
      </c>
      <c r="C3" s="10">
        <f ca="1">RANDBETWEEN(0,100)</f>
        <v>10</v>
      </c>
      <c r="D3" s="10">
        <f ca="1">RANDBETWEEN(0,100)</f>
        <v>79</v>
      </c>
      <c r="E3" s="9">
        <f ca="1">AVERAGE(B3:D3)</f>
        <v>34</v>
      </c>
      <c r="H3" s="16" t="str">
        <f t="shared" ref="H3:H11" si="0">A3</f>
        <v>Υπάλληλος 1</v>
      </c>
      <c r="I3" s="17">
        <f ca="1">E3</f>
        <v>34</v>
      </c>
    </row>
    <row r="4" spans="1:9" x14ac:dyDescent="0.25">
      <c r="A4" t="s">
        <v>47</v>
      </c>
      <c r="B4" s="10">
        <f t="shared" ref="B4:D11" ca="1" si="1">RANDBETWEEN(0,100)</f>
        <v>96</v>
      </c>
      <c r="C4" s="10">
        <f t="shared" ca="1" si="1"/>
        <v>1</v>
      </c>
      <c r="D4" s="10">
        <f t="shared" ca="1" si="1"/>
        <v>29</v>
      </c>
      <c r="E4" s="9">
        <f t="shared" ref="E4:E11" ca="1" si="2">AVERAGE(B4:D4)</f>
        <v>42</v>
      </c>
      <c r="H4" s="16" t="str">
        <f t="shared" si="0"/>
        <v>Υπάλληλος 2</v>
      </c>
      <c r="I4" s="17">
        <f t="shared" ref="I4:I11" ca="1" si="3">E4</f>
        <v>42</v>
      </c>
    </row>
    <row r="5" spans="1:9" x14ac:dyDescent="0.25">
      <c r="A5" t="s">
        <v>48</v>
      </c>
      <c r="B5" s="10">
        <f t="shared" ca="1" si="1"/>
        <v>90</v>
      </c>
      <c r="C5" s="10">
        <f t="shared" ca="1" si="1"/>
        <v>4</v>
      </c>
      <c r="D5" s="10">
        <f t="shared" ca="1" si="1"/>
        <v>54</v>
      </c>
      <c r="E5" s="9">
        <f t="shared" ca="1" si="2"/>
        <v>49.333333333333336</v>
      </c>
      <c r="H5" s="16" t="str">
        <f t="shared" si="0"/>
        <v>Υπάλληλος 3</v>
      </c>
      <c r="I5" s="17">
        <f t="shared" ca="1" si="3"/>
        <v>49.333333333333336</v>
      </c>
    </row>
    <row r="6" spans="1:9" x14ac:dyDescent="0.25">
      <c r="A6" t="s">
        <v>49</v>
      </c>
      <c r="B6" s="10">
        <f t="shared" ca="1" si="1"/>
        <v>1</v>
      </c>
      <c r="C6" s="10">
        <f t="shared" ca="1" si="1"/>
        <v>45</v>
      </c>
      <c r="D6" s="10">
        <f t="shared" ca="1" si="1"/>
        <v>90</v>
      </c>
      <c r="E6" s="9">
        <f t="shared" ca="1" si="2"/>
        <v>45.333333333333336</v>
      </c>
      <c r="H6" s="16" t="str">
        <f t="shared" si="0"/>
        <v>Υπάλληλος 4</v>
      </c>
      <c r="I6" s="17">
        <f t="shared" ca="1" si="3"/>
        <v>45.333333333333336</v>
      </c>
    </row>
    <row r="7" spans="1:9" x14ac:dyDescent="0.25">
      <c r="A7" t="s">
        <v>50</v>
      </c>
      <c r="B7" s="10">
        <f t="shared" ca="1" si="1"/>
        <v>85</v>
      </c>
      <c r="C7" s="10">
        <f t="shared" ca="1" si="1"/>
        <v>91</v>
      </c>
      <c r="D7" s="10">
        <f t="shared" ca="1" si="1"/>
        <v>31</v>
      </c>
      <c r="E7" s="9">
        <f t="shared" ca="1" si="2"/>
        <v>69</v>
      </c>
      <c r="H7" s="16" t="str">
        <f t="shared" si="0"/>
        <v>Υπάλληλος 5</v>
      </c>
      <c r="I7" s="17">
        <f t="shared" ca="1" si="3"/>
        <v>69</v>
      </c>
    </row>
    <row r="8" spans="1:9" x14ac:dyDescent="0.25">
      <c r="A8" t="s">
        <v>51</v>
      </c>
      <c r="B8" s="10">
        <f t="shared" ca="1" si="1"/>
        <v>94</v>
      </c>
      <c r="C8" s="10">
        <f t="shared" ca="1" si="1"/>
        <v>7</v>
      </c>
      <c r="D8" s="10">
        <f t="shared" ca="1" si="1"/>
        <v>16</v>
      </c>
      <c r="E8" s="9">
        <f t="shared" ca="1" si="2"/>
        <v>39</v>
      </c>
      <c r="H8" s="16" t="str">
        <f t="shared" si="0"/>
        <v>Υπάλληλος 6</v>
      </c>
      <c r="I8" s="17">
        <f t="shared" ca="1" si="3"/>
        <v>39</v>
      </c>
    </row>
    <row r="9" spans="1:9" x14ac:dyDescent="0.25">
      <c r="A9" t="s">
        <v>52</v>
      </c>
      <c r="B9" s="10">
        <f t="shared" ca="1" si="1"/>
        <v>66</v>
      </c>
      <c r="C9" s="10">
        <f t="shared" ca="1" si="1"/>
        <v>96</v>
      </c>
      <c r="D9" s="10">
        <f t="shared" ca="1" si="1"/>
        <v>94</v>
      </c>
      <c r="E9" s="9">
        <f t="shared" ca="1" si="2"/>
        <v>85.333333333333329</v>
      </c>
      <c r="H9" s="16" t="str">
        <f t="shared" si="0"/>
        <v>Υπάλληλος 7</v>
      </c>
      <c r="I9" s="17">
        <f t="shared" ca="1" si="3"/>
        <v>85.333333333333329</v>
      </c>
    </row>
    <row r="10" spans="1:9" x14ac:dyDescent="0.25">
      <c r="A10" t="s">
        <v>53</v>
      </c>
      <c r="B10" s="10">
        <f t="shared" ca="1" si="1"/>
        <v>23</v>
      </c>
      <c r="C10" s="10">
        <f t="shared" ca="1" si="1"/>
        <v>72</v>
      </c>
      <c r="D10" s="10">
        <f t="shared" ca="1" si="1"/>
        <v>79</v>
      </c>
      <c r="E10" s="9">
        <f t="shared" ca="1" si="2"/>
        <v>58</v>
      </c>
      <c r="H10" s="16" t="str">
        <f t="shared" si="0"/>
        <v>Υπάλληλος 8</v>
      </c>
      <c r="I10" s="17">
        <f t="shared" ca="1" si="3"/>
        <v>58</v>
      </c>
    </row>
    <row r="11" spans="1:9" x14ac:dyDescent="0.25">
      <c r="A11" t="s">
        <v>54</v>
      </c>
      <c r="B11" s="10">
        <f t="shared" ca="1" si="1"/>
        <v>52</v>
      </c>
      <c r="C11" s="10">
        <f t="shared" ca="1" si="1"/>
        <v>48</v>
      </c>
      <c r="D11" s="10">
        <f t="shared" ca="1" si="1"/>
        <v>77</v>
      </c>
      <c r="E11" s="9">
        <f t="shared" ca="1" si="2"/>
        <v>59</v>
      </c>
      <c r="H11" s="18" t="str">
        <f t="shared" si="0"/>
        <v>Υπάλληλος 9</v>
      </c>
      <c r="I11" s="19">
        <f t="shared" ca="1" si="3"/>
        <v>59</v>
      </c>
    </row>
  </sheetData>
  <mergeCells count="1">
    <mergeCell ref="H2:I2"/>
  </mergeCells>
  <conditionalFormatting sqref="I3:I11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 x14ac:dyDescent="0.25"/>
  <sheetData>
    <row r="1" spans="1:2" x14ac:dyDescent="0.25">
      <c r="A1" s="1" t="s">
        <v>61</v>
      </c>
      <c r="B1" s="12">
        <v>0.27139999999999997</v>
      </c>
    </row>
    <row r="2" spans="1:2" x14ac:dyDescent="0.25">
      <c r="A2" s="1" t="s">
        <v>62</v>
      </c>
      <c r="B2" s="13">
        <v>0.18890000000000001</v>
      </c>
    </row>
    <row r="3" spans="1:2" x14ac:dyDescent="0.25">
      <c r="A3" s="2" t="s">
        <v>63</v>
      </c>
      <c r="B3" s="12">
        <v>0.1235</v>
      </c>
    </row>
    <row r="4" spans="1:2" x14ac:dyDescent="0.25">
      <c r="A4" s="1" t="s">
        <v>64</v>
      </c>
      <c r="B4" s="12">
        <v>9.6199999999999994E-2</v>
      </c>
    </row>
    <row r="5" spans="1:2" x14ac:dyDescent="0.25">
      <c r="A5" s="2" t="s">
        <v>65</v>
      </c>
      <c r="B5" s="12">
        <v>8.2000000000000003E-2</v>
      </c>
    </row>
    <row r="6" spans="1:2" x14ac:dyDescent="0.25">
      <c r="A6" s="1" t="s">
        <v>68</v>
      </c>
      <c r="B6" s="13">
        <v>8.1299999999999997E-2</v>
      </c>
    </row>
    <row r="7" spans="1:2" x14ac:dyDescent="0.25">
      <c r="A7" s="1" t="s">
        <v>66</v>
      </c>
      <c r="B7" s="12">
        <v>5.7000000000000002E-2</v>
      </c>
    </row>
    <row r="8" spans="1:2" x14ac:dyDescent="0.25">
      <c r="A8" t="s">
        <v>67</v>
      </c>
      <c r="B8" s="13">
        <v>3.04E-2</v>
      </c>
    </row>
    <row r="9" spans="1:2" x14ac:dyDescent="0.25">
      <c r="A9" s="1" t="s">
        <v>73</v>
      </c>
      <c r="B9" s="11">
        <v>1.7100000000000001E-2</v>
      </c>
    </row>
    <row r="10" spans="1:2" x14ac:dyDescent="0.25">
      <c r="A10" s="1" t="s">
        <v>69</v>
      </c>
      <c r="B10" s="12">
        <v>1.2199999999999999E-2</v>
      </c>
    </row>
    <row r="11" spans="1:2" x14ac:dyDescent="0.25">
      <c r="A11" s="1" t="s">
        <v>70</v>
      </c>
      <c r="B11" s="13">
        <v>1.0500000000000001E-2</v>
      </c>
    </row>
    <row r="12" spans="1:2" x14ac:dyDescent="0.25">
      <c r="A12" s="1" t="s">
        <v>71</v>
      </c>
      <c r="B12" s="12">
        <v>7.6E-3</v>
      </c>
    </row>
    <row r="13" spans="1:2" x14ac:dyDescent="0.25">
      <c r="A13" s="1" t="s">
        <v>72</v>
      </c>
      <c r="B13" s="13">
        <v>6.1999999999999998E-3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Props1.xml><?xml version="1.0" encoding="utf-8"?>
<ds:datastoreItem xmlns:ds="http://schemas.openxmlformats.org/officeDocument/2006/customXml" ds:itemID="{4FF04927-74F1-4DB8-ADD9-D29304402DA1}">
  <ds:schemaRefs/>
</ds:datastoreItem>
</file>

<file path=customXml/itemProps2.xml><?xml version="1.0" encoding="utf-8"?>
<ds:datastoreItem xmlns:ds="http://schemas.openxmlformats.org/officeDocument/2006/customXml" ds:itemID="{BAF6B884-5983-4245-9824-0228E16E4E7F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58B1C53D-718F-411C-A788-1C6100808305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3A28EB26-2F1B-40BF-81A9-04CC3DC4B3A6}">
  <ds:schemaRefs/>
</ds:datastoreItem>
</file>

<file path=customXml/itemProps5.xml><?xml version="1.0" encoding="utf-8"?>
<ds:datastoreItem xmlns:ds="http://schemas.openxmlformats.org/officeDocument/2006/customXml" ds:itemID="{CFF5049F-F700-457A-ACDD-5CF36558DFF1}">
  <ds:schemaRefs/>
</ds:datastoreItem>
</file>

<file path=customXml/itemProps6.xml><?xml version="1.0" encoding="utf-8"?>
<ds:datastoreItem xmlns:ds="http://schemas.openxmlformats.org/officeDocument/2006/customXml" ds:itemID="{5B56954E-1F3C-47E0-BFF2-921ADE7582C4}">
  <ds:schemaRefs>
    <ds:schemaRef ds:uri="http://www.w3.org/2001/XMLSchema"/>
    <ds:schemaRef ds:uri="http://microsoft.data.visualization.Client.Excel.PState/1.0"/>
  </ds:schemaRefs>
</ds:datastoreItem>
</file>

<file path=customXml/itemProps7.xml><?xml version="1.0" encoding="utf-8"?>
<ds:datastoreItem xmlns:ds="http://schemas.openxmlformats.org/officeDocument/2006/customXml" ds:itemID="{3A84A8A5-F343-41CC-BB6C-A21527798B96}">
  <ds:schemaRefs/>
</ds:datastoreItem>
</file>

<file path=customXml/itemProps8.xml><?xml version="1.0" encoding="utf-8"?>
<ds:datastoreItem xmlns:ds="http://schemas.openxmlformats.org/officeDocument/2006/customXml" ds:itemID="{4C3C25B8-A85C-41F6-BF45-DA4CA0A2FA9F}">
  <ds:schemaRefs/>
</ds:datastoreItem>
</file>

<file path=customXml/itemProps9.xml><?xml version="1.0" encoding="utf-8"?>
<ds:datastoreItem xmlns:ds="http://schemas.openxmlformats.org/officeDocument/2006/customXml" ds:itemID="{44C0981D-BB0D-4F4A-9C1E-37FB0B4087A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Pie_chart</vt:lpstr>
      <vt:lpstr>Doughnut_chart</vt:lpstr>
      <vt:lpstr>Column_chart</vt:lpstr>
      <vt:lpstr>Stacked_bar_chart</vt:lpstr>
      <vt:lpstr>Line_chart</vt:lpstr>
      <vt:lpstr>Line_chart_with_trend</vt:lpstr>
      <vt:lpstr>Scatter_chart</vt:lpstr>
      <vt:lpstr>Bubble_chart</vt:lpstr>
      <vt:lpstr>Staked area chart</vt:lpstr>
      <vt:lpstr>Gannt_Chart</vt:lpstr>
      <vt:lpstr>Indicator_chart</vt:lpstr>
      <vt:lpstr>Pie_chart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Arampantzi</dc:creator>
  <cp:lastModifiedBy>Mech</cp:lastModifiedBy>
  <dcterms:created xsi:type="dcterms:W3CDTF">2018-12-04T08:21:41Z</dcterms:created>
  <dcterms:modified xsi:type="dcterms:W3CDTF">2019-02-02T08:49:48Z</dcterms:modified>
</cp:coreProperties>
</file>